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 activeTab="1"/>
  </bookViews>
  <sheets>
    <sheet name="Monde" sheetId="1" r:id="rId1"/>
    <sheet name="Monde données étudiant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" i="2" l="1"/>
  <c r="AG11" i="2"/>
  <c r="AG15" i="2"/>
  <c r="AI15" i="2" s="1"/>
  <c r="AF6" i="2"/>
  <c r="AH6" i="2" s="1"/>
  <c r="AF7" i="2"/>
  <c r="AH7" i="2" s="1"/>
  <c r="AF8" i="2"/>
  <c r="AH8" i="2" s="1"/>
  <c r="AF9" i="2"/>
  <c r="AH9" i="2" s="1"/>
  <c r="AF10" i="2"/>
  <c r="AH10" i="2" s="1"/>
  <c r="AF11" i="2"/>
  <c r="AH11" i="2" s="1"/>
  <c r="AF12" i="2"/>
  <c r="AH12" i="2" s="1"/>
  <c r="AF13" i="2"/>
  <c r="AH13" i="2" s="1"/>
  <c r="AF14" i="2"/>
  <c r="AH14" i="2" s="1"/>
  <c r="AF15" i="2"/>
  <c r="AH15" i="2" s="1"/>
  <c r="AF16" i="2"/>
  <c r="AH16" i="2" s="1"/>
  <c r="AF17" i="2"/>
  <c r="AH17" i="2" s="1"/>
  <c r="AF18" i="2"/>
  <c r="AF7" i="1"/>
  <c r="AF10" i="1"/>
  <c r="AF15" i="1"/>
  <c r="AF5" i="2"/>
  <c r="AH5" i="2" s="1"/>
  <c r="AE6" i="2"/>
  <c r="AG6" i="2" s="1"/>
  <c r="AI6" i="2" s="1"/>
  <c r="AE7" i="2"/>
  <c r="AE8" i="2"/>
  <c r="AG8" i="2" s="1"/>
  <c r="AI8" i="2" s="1"/>
  <c r="AE9" i="2"/>
  <c r="AG9" i="2" s="1"/>
  <c r="AI9" i="2" s="1"/>
  <c r="AE10" i="2"/>
  <c r="AG10" i="2" s="1"/>
  <c r="AI10" i="2" s="1"/>
  <c r="AE11" i="2"/>
  <c r="AE12" i="2"/>
  <c r="AG12" i="2" s="1"/>
  <c r="AI12" i="2" s="1"/>
  <c r="AE13" i="2"/>
  <c r="AG13" i="2" s="1"/>
  <c r="AI13" i="2" s="1"/>
  <c r="AE14" i="2"/>
  <c r="AG14" i="2" s="1"/>
  <c r="AI14" i="2" s="1"/>
  <c r="AE15" i="2"/>
  <c r="AE16" i="2"/>
  <c r="AG16" i="2" s="1"/>
  <c r="AI16" i="2" s="1"/>
  <c r="AE17" i="2"/>
  <c r="AG17" i="2" s="1"/>
  <c r="AI17" i="2" s="1"/>
  <c r="AE18" i="2"/>
  <c r="AE9" i="1"/>
  <c r="AE10" i="1"/>
  <c r="AE11" i="1"/>
  <c r="AE17" i="1"/>
  <c r="AE5" i="2"/>
  <c r="AG5" i="2" s="1"/>
  <c r="AI5" i="2" s="1"/>
  <c r="AE4" i="1"/>
  <c r="AG4" i="1" s="1"/>
  <c r="AI4" i="1" s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4" i="1"/>
  <c r="AB5" i="1"/>
  <c r="AF5" i="1" s="1"/>
  <c r="AB6" i="1"/>
  <c r="AF6" i="1" s="1"/>
  <c r="AB7" i="1"/>
  <c r="AB8" i="1"/>
  <c r="AF8" i="1" s="1"/>
  <c r="AB9" i="1"/>
  <c r="AF9" i="1" s="1"/>
  <c r="AB10" i="1"/>
  <c r="AB11" i="1"/>
  <c r="AF11" i="1" s="1"/>
  <c r="AB12" i="1"/>
  <c r="AF12" i="1" s="1"/>
  <c r="AB13" i="1"/>
  <c r="AF13" i="1" s="1"/>
  <c r="AB14" i="1"/>
  <c r="AF14" i="1" s="1"/>
  <c r="AB15" i="1"/>
  <c r="AB16" i="1"/>
  <c r="AF16" i="1" s="1"/>
  <c r="AB17" i="1"/>
  <c r="AF17" i="1" s="1"/>
  <c r="AB4" i="1"/>
  <c r="AF4" i="1" s="1"/>
  <c r="AH4" i="1" s="1"/>
  <c r="Z5" i="1"/>
  <c r="AE5" i="1" s="1"/>
  <c r="Z6" i="1"/>
  <c r="AE6" i="1" s="1"/>
  <c r="Z7" i="1"/>
  <c r="AE7" i="1" s="1"/>
  <c r="Z8" i="1"/>
  <c r="AE8" i="1" s="1"/>
  <c r="Z9" i="1"/>
  <c r="Z10" i="1"/>
  <c r="Z11" i="1"/>
  <c r="Z12" i="1"/>
  <c r="AE12" i="1" s="1"/>
  <c r="Z13" i="1"/>
  <c r="AE13" i="1" s="1"/>
  <c r="Z14" i="1"/>
  <c r="AE14" i="1" s="1"/>
  <c r="Z15" i="1"/>
  <c r="AE15" i="1" s="1"/>
  <c r="Z16" i="1"/>
  <c r="AE16" i="1" s="1"/>
  <c r="Z17" i="1"/>
  <c r="Z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4" i="1"/>
  <c r="C5" i="1"/>
  <c r="C6" i="1"/>
  <c r="D5" i="1" s="1"/>
  <c r="E5" i="1" s="1"/>
  <c r="C7" i="1"/>
  <c r="D6" i="1" s="1"/>
  <c r="E6" i="1" s="1"/>
  <c r="C8" i="1"/>
  <c r="D7" i="1" s="1"/>
  <c r="E7" i="1" s="1"/>
  <c r="C9" i="1"/>
  <c r="D8" i="1" s="1"/>
  <c r="E8" i="1" s="1"/>
  <c r="C10" i="1"/>
  <c r="D9" i="1" s="1"/>
  <c r="E9" i="1" s="1"/>
  <c r="C11" i="1"/>
  <c r="D10" i="1" s="1"/>
  <c r="E10" i="1" s="1"/>
  <c r="C12" i="1"/>
  <c r="D11" i="1" s="1"/>
  <c r="E11" i="1" s="1"/>
  <c r="C13" i="1"/>
  <c r="D12" i="1" s="1"/>
  <c r="E12" i="1" s="1"/>
  <c r="C14" i="1"/>
  <c r="D13" i="1" s="1"/>
  <c r="E13" i="1" s="1"/>
  <c r="C15" i="1"/>
  <c r="D14" i="1" s="1"/>
  <c r="E14" i="1" s="1"/>
  <c r="C16" i="1"/>
  <c r="D15" i="1" s="1"/>
  <c r="E15" i="1" s="1"/>
  <c r="C17" i="1"/>
  <c r="D16" i="1" s="1"/>
  <c r="E16" i="1" s="1"/>
  <c r="C18" i="1"/>
  <c r="D17" i="1" s="1"/>
  <c r="E17" i="1" s="1"/>
  <c r="C19" i="1"/>
  <c r="D18" i="1" s="1"/>
  <c r="E18" i="1" s="1"/>
  <c r="C20" i="1"/>
  <c r="D19" i="1" s="1"/>
  <c r="E19" i="1" s="1"/>
  <c r="C21" i="1"/>
  <c r="D20" i="1" s="1"/>
  <c r="E20" i="1" s="1"/>
  <c r="C22" i="1"/>
  <c r="D21" i="1" s="1"/>
  <c r="E21" i="1" s="1"/>
  <c r="C23" i="1"/>
  <c r="D22" i="1" s="1"/>
  <c r="E22" i="1" s="1"/>
  <c r="C24" i="1"/>
  <c r="D23" i="1" s="1"/>
  <c r="E23" i="1" s="1"/>
  <c r="C25" i="1"/>
  <c r="D24" i="1" s="1"/>
  <c r="E24" i="1" s="1"/>
  <c r="C26" i="1"/>
  <c r="D25" i="1" s="1"/>
  <c r="E25" i="1" s="1"/>
  <c r="C27" i="1"/>
  <c r="D26" i="1" s="1"/>
  <c r="E26" i="1" s="1"/>
  <c r="C28" i="1"/>
  <c r="D27" i="1" s="1"/>
  <c r="E27" i="1" s="1"/>
  <c r="C29" i="1"/>
  <c r="D28" i="1" s="1"/>
  <c r="E28" i="1" s="1"/>
  <c r="C30" i="1"/>
  <c r="D29" i="1" s="1"/>
  <c r="E29" i="1" s="1"/>
  <c r="C31" i="1"/>
  <c r="D30" i="1" s="1"/>
  <c r="E30" i="1" s="1"/>
  <c r="C32" i="1"/>
  <c r="D31" i="1" s="1"/>
  <c r="E31" i="1" s="1"/>
  <c r="C33" i="1"/>
  <c r="D32" i="1" s="1"/>
  <c r="E32" i="1" s="1"/>
  <c r="C34" i="1"/>
  <c r="D33" i="1" s="1"/>
  <c r="E33" i="1" s="1"/>
  <c r="C35" i="1"/>
  <c r="D34" i="1" s="1"/>
  <c r="E34" i="1" s="1"/>
  <c r="C36" i="1"/>
  <c r="D35" i="1" s="1"/>
  <c r="E35" i="1" s="1"/>
  <c r="C37" i="1"/>
  <c r="D36" i="1" s="1"/>
  <c r="E36" i="1" s="1"/>
  <c r="C38" i="1"/>
  <c r="D37" i="1" s="1"/>
  <c r="E37" i="1" s="1"/>
  <c r="C39" i="1"/>
  <c r="D38" i="1" s="1"/>
  <c r="E38" i="1" s="1"/>
  <c r="C40" i="1"/>
  <c r="D39" i="1" s="1"/>
  <c r="E39" i="1" s="1"/>
  <c r="C41" i="1"/>
  <c r="D40" i="1" s="1"/>
  <c r="E40" i="1" s="1"/>
  <c r="C42" i="1"/>
  <c r="D41" i="1" s="1"/>
  <c r="E41" i="1" s="1"/>
  <c r="C43" i="1"/>
  <c r="D42" i="1" s="1"/>
  <c r="E42" i="1" s="1"/>
  <c r="C44" i="1"/>
  <c r="D43" i="1" s="1"/>
  <c r="E43" i="1" s="1"/>
  <c r="C45" i="1"/>
  <c r="D44" i="1" s="1"/>
  <c r="E44" i="1" s="1"/>
  <c r="C46" i="1"/>
  <c r="D45" i="1" s="1"/>
  <c r="E45" i="1" s="1"/>
  <c r="C47" i="1"/>
  <c r="D46" i="1" s="1"/>
  <c r="E46" i="1" s="1"/>
  <c r="C48" i="1"/>
  <c r="D47" i="1" s="1"/>
  <c r="E47" i="1" s="1"/>
  <c r="C49" i="1"/>
  <c r="D48" i="1" s="1"/>
  <c r="E48" i="1" s="1"/>
  <c r="C50" i="1"/>
  <c r="D49" i="1" s="1"/>
  <c r="E49" i="1" s="1"/>
  <c r="C51" i="1"/>
  <c r="D50" i="1" s="1"/>
  <c r="E50" i="1" s="1"/>
  <c r="C52" i="1"/>
  <c r="D51" i="1" s="1"/>
  <c r="E51" i="1" s="1"/>
  <c r="C53" i="1"/>
  <c r="D52" i="1" s="1"/>
  <c r="E52" i="1" s="1"/>
  <c r="C54" i="1"/>
  <c r="D53" i="1" s="1"/>
  <c r="E53" i="1" s="1"/>
  <c r="C55" i="1"/>
  <c r="D54" i="1" s="1"/>
  <c r="E54" i="1" s="1"/>
  <c r="C56" i="1"/>
  <c r="D55" i="1" s="1"/>
  <c r="E55" i="1" s="1"/>
  <c r="C57" i="1"/>
  <c r="D56" i="1" s="1"/>
  <c r="E56" i="1" s="1"/>
  <c r="C58" i="1"/>
  <c r="D57" i="1" s="1"/>
  <c r="E57" i="1" s="1"/>
  <c r="C59" i="1"/>
  <c r="D58" i="1" s="1"/>
  <c r="E58" i="1" s="1"/>
  <c r="C60" i="1"/>
  <c r="D59" i="1" s="1"/>
  <c r="E59" i="1" s="1"/>
  <c r="C61" i="1"/>
  <c r="D60" i="1" s="1"/>
  <c r="E60" i="1" s="1"/>
  <c r="C62" i="1"/>
  <c r="D61" i="1" s="1"/>
  <c r="E61" i="1" s="1"/>
  <c r="C63" i="1"/>
  <c r="D62" i="1" s="1"/>
  <c r="E62" i="1" s="1"/>
  <c r="C64" i="1"/>
  <c r="D63" i="1" s="1"/>
  <c r="E63" i="1" s="1"/>
  <c r="C65" i="1"/>
  <c r="D64" i="1" s="1"/>
  <c r="E64" i="1" s="1"/>
  <c r="C66" i="1"/>
  <c r="D65" i="1" s="1"/>
  <c r="E65" i="1" s="1"/>
  <c r="C67" i="1"/>
  <c r="D66" i="1" s="1"/>
  <c r="E66" i="1" s="1"/>
  <c r="C68" i="1"/>
  <c r="D67" i="1" s="1"/>
  <c r="E67" i="1" s="1"/>
  <c r="C69" i="1"/>
  <c r="D68" i="1" s="1"/>
  <c r="E68" i="1" s="1"/>
  <c r="C70" i="1"/>
  <c r="D69" i="1" s="1"/>
  <c r="E69" i="1" s="1"/>
  <c r="C71" i="1"/>
  <c r="D70" i="1" s="1"/>
  <c r="E70" i="1" s="1"/>
  <c r="C72" i="1"/>
  <c r="D71" i="1" s="1"/>
  <c r="E71" i="1" s="1"/>
  <c r="C73" i="1"/>
  <c r="D72" i="1" s="1"/>
  <c r="E72" i="1" s="1"/>
  <c r="C74" i="1"/>
  <c r="D73" i="1" s="1"/>
  <c r="E73" i="1" s="1"/>
  <c r="C4" i="1"/>
  <c r="W4" i="1" s="1"/>
  <c r="W5" i="1" s="1"/>
  <c r="AG5" i="1" l="1"/>
  <c r="AG6" i="1"/>
  <c r="AI11" i="2"/>
  <c r="AI7" i="2"/>
  <c r="X4" i="1"/>
  <c r="AC4" i="1" s="1"/>
  <c r="AD4" i="1" s="1"/>
  <c r="W6" i="1"/>
  <c r="W7" i="1" s="1"/>
  <c r="X6" i="1" s="1"/>
  <c r="AC6" i="1" s="1"/>
  <c r="AD6" i="1" s="1"/>
  <c r="D4" i="1"/>
  <c r="E4" i="1" s="1"/>
  <c r="X5" i="1"/>
  <c r="AC5" i="1" s="1"/>
  <c r="AD5" i="1" s="1"/>
  <c r="AI5" i="1" l="1"/>
  <c r="AH6" i="1"/>
  <c r="W8" i="1"/>
  <c r="AI6" i="1"/>
  <c r="AH5" i="1"/>
  <c r="AG8" i="1" l="1"/>
  <c r="AG7" i="1"/>
  <c r="AH8" i="1"/>
  <c r="X7" i="1"/>
  <c r="AC7" i="1" s="1"/>
  <c r="AD7" i="1" s="1"/>
  <c r="W9" i="1"/>
  <c r="AH7" i="1"/>
  <c r="W10" i="1"/>
  <c r="X8" i="1"/>
  <c r="AC8" i="1" s="1"/>
  <c r="AD8" i="1" s="1"/>
  <c r="AG10" i="1" l="1"/>
  <c r="AH10" i="1"/>
  <c r="AI7" i="1"/>
  <c r="AI8" i="1"/>
  <c r="AG9" i="1"/>
  <c r="AH9" i="1"/>
  <c r="W11" i="1"/>
  <c r="X9" i="1"/>
  <c r="AC9" i="1" s="1"/>
  <c r="AD9" i="1" s="1"/>
  <c r="AI10" i="1" l="1"/>
  <c r="AH11" i="1"/>
  <c r="AG11" i="1"/>
  <c r="AI11" i="1" s="1"/>
  <c r="AI9" i="1"/>
  <c r="W12" i="1"/>
  <c r="X10" i="1"/>
  <c r="AC10" i="1" s="1"/>
  <c r="AD10" i="1" s="1"/>
  <c r="W13" i="1" l="1"/>
  <c r="AH12" i="1" s="1"/>
  <c r="X11" i="1"/>
  <c r="AC11" i="1" s="1"/>
  <c r="AD11" i="1" s="1"/>
  <c r="AG12" i="1" l="1"/>
  <c r="AI12" i="1" s="1"/>
  <c r="W14" i="1"/>
  <c r="AG13" i="1" s="1"/>
  <c r="X12" i="1"/>
  <c r="AC12" i="1" s="1"/>
  <c r="AD12" i="1" s="1"/>
  <c r="AG14" i="1" l="1"/>
  <c r="AH14" i="1"/>
  <c r="AH13" i="1"/>
  <c r="AI13" i="1" s="1"/>
  <c r="W15" i="1"/>
  <c r="X13" i="1"/>
  <c r="AC13" i="1" s="1"/>
  <c r="AD13" i="1" s="1"/>
  <c r="AI14" i="1" l="1"/>
  <c r="W16" i="1"/>
  <c r="X14" i="1"/>
  <c r="AC14" i="1" s="1"/>
  <c r="AD14" i="1" s="1"/>
  <c r="AG16" i="1" l="1"/>
  <c r="AH16" i="1"/>
  <c r="AH15" i="1"/>
  <c r="AG15" i="1"/>
  <c r="AI15" i="1" s="1"/>
  <c r="W17" i="1"/>
  <c r="X15" i="1"/>
  <c r="AC15" i="1" s="1"/>
  <c r="AD15" i="1" s="1"/>
  <c r="AI16" i="1" l="1"/>
  <c r="W18" i="1"/>
  <c r="X17" i="1" s="1"/>
  <c r="AC17" i="1" s="1"/>
  <c r="AD17" i="1" s="1"/>
  <c r="X16" i="1"/>
  <c r="AC16" i="1" s="1"/>
  <c r="AD16" i="1" s="1"/>
  <c r="AH17" i="1" l="1"/>
  <c r="AG17" i="1"/>
  <c r="AI17" i="1" s="1"/>
</calcChain>
</file>

<file path=xl/sharedStrings.xml><?xml version="1.0" encoding="utf-8"?>
<sst xmlns="http://schemas.openxmlformats.org/spreadsheetml/2006/main" count="70" uniqueCount="45">
  <si>
    <t>Année</t>
  </si>
  <si>
    <t>Population</t>
  </si>
  <si>
    <t>Population en milliers</t>
  </si>
  <si>
    <t>Naissances</t>
  </si>
  <si>
    <t>Naissances (en milliers)</t>
  </si>
  <si>
    <t>Décès (en milliers)</t>
  </si>
  <si>
    <t>Décès</t>
  </si>
  <si>
    <t>Solde annuel</t>
  </si>
  <si>
    <t>Taux d'accroissement</t>
  </si>
  <si>
    <t>Solde (5 ans)</t>
  </si>
  <si>
    <t>Centre période</t>
  </si>
  <si>
    <t>Période</t>
  </si>
  <si>
    <t>Solde annuel moyen</t>
  </si>
  <si>
    <t>Naissances annuelles moyennes</t>
  </si>
  <si>
    <t>Décès annuels moyens</t>
  </si>
  <si>
    <t>Taux d'accroissement annuel moyen</t>
  </si>
  <si>
    <t>Données annuelles</t>
  </si>
  <si>
    <t>Données quinquennales</t>
  </si>
  <si>
    <t>Taux brut de natalité</t>
  </si>
  <si>
    <t>Taux brut de mortalité</t>
  </si>
  <si>
    <t>TBN-TBM</t>
  </si>
  <si>
    <t>Taux brut de natalité (pour 1000)</t>
  </si>
  <si>
    <t>Taux brut de mortalité (pour 1000)</t>
  </si>
  <si>
    <t>TBN-TBM (pour 1000)</t>
  </si>
  <si>
    <t>1950-1954</t>
  </si>
  <si>
    <t>1955-1959</t>
  </si>
  <si>
    <t>1960-1964</t>
  </si>
  <si>
    <t>1965-1969</t>
  </si>
  <si>
    <t>1970-1974</t>
  </si>
  <si>
    <t>1975-1979</t>
  </si>
  <si>
    <t>1980-1984</t>
  </si>
  <si>
    <t>1985-1989</t>
  </si>
  <si>
    <t>1990-1994</t>
  </si>
  <si>
    <t>1995-1999</t>
  </si>
  <si>
    <t>2000-2004</t>
  </si>
  <si>
    <t>2005-2009</t>
  </si>
  <si>
    <t>2010-2014</t>
  </si>
  <si>
    <t>2015-2019</t>
  </si>
  <si>
    <t>...</t>
  </si>
  <si>
    <t>Evolution de la population mondiale</t>
  </si>
  <si>
    <r>
      <t xml:space="preserve">Source : United Nations. Population Division. </t>
    </r>
    <r>
      <rPr>
        <i/>
        <sz val="11"/>
        <color theme="1"/>
        <rFont val="Calibri"/>
        <family val="2"/>
        <scheme val="minor"/>
      </rPr>
      <t>World Population Prospects 2019.</t>
    </r>
  </si>
  <si>
    <t>TBN-TBM (p. 1000)</t>
  </si>
  <si>
    <t>Taux brut de natalité (p.1000)</t>
  </si>
  <si>
    <t>Taux brut de mortalité (p. 1000)</t>
  </si>
  <si>
    <t>Taux d'accroissement annuel moyen (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</si>
</sst>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;\-#\ ###\ ###\ ##0;0"/>
    <numFmt numFmtId="165" formatCode="0_ ;\-0\ "/>
    <numFmt numFmtId="166" formatCode="0.0"/>
    <numFmt numFmtId="167" formatCode="#.#;\-#.#;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4" fontId="0" fillId="0" borderId="0" xfId="0" applyNumberFormat="1"/>
    <xf numFmtId="10" fontId="3" fillId="0" borderId="0" xfId="1" applyNumberFormat="1" applyFont="1" applyAlignment="1">
      <alignment horizontal="center" vertical="center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vertical="center" wrapText="1"/>
    </xf>
    <xf numFmtId="10" fontId="1" fillId="0" borderId="0" xfId="1" applyNumberFormat="1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0" fontId="1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1" applyNumberFormat="1" applyFont="1"/>
    <xf numFmtId="167" fontId="1" fillId="0" borderId="0" xfId="0" applyNumberFormat="1" applyFont="1"/>
    <xf numFmtId="166" fontId="1" fillId="0" borderId="0" xfId="0" applyNumberFormat="1" applyFont="1"/>
    <xf numFmtId="166" fontId="1" fillId="0" borderId="0" xfId="1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center"/>
    </xf>
    <xf numFmtId="10" fontId="1" fillId="0" borderId="1" xfId="1" applyNumberFormat="1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/>
    </xf>
    <xf numFmtId="166" fontId="1" fillId="0" borderId="1" xfId="1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164" fontId="5" fillId="0" borderId="1" xfId="0" applyNumberFormat="1" applyFont="1" applyBorder="1" applyAlignment="1">
      <alignment horizontal="center"/>
    </xf>
    <xf numFmtId="10" fontId="5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Monde!$D$3</c:f>
          <c:strCache>
            <c:ptCount val="1"/>
            <c:pt idx="0">
              <c:v>Solde annuel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Monde!$B$3</c:f>
              <c:strCache>
                <c:ptCount val="1"/>
                <c:pt idx="0">
                  <c:v>Population en milliers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58D-47C5-8119-D7D8E04FA5E6}"/>
              </c:ext>
            </c:extLst>
          </c:dPt>
          <c:dPt>
            <c:idx val="2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58D-47C5-8119-D7D8E04FA5E6}"/>
              </c:ext>
            </c:extLst>
          </c:dPt>
          <c:dPt>
            <c:idx val="3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658D-47C5-8119-D7D8E04FA5E6}"/>
              </c:ext>
            </c:extLst>
          </c:dPt>
          <c:dPt>
            <c:idx val="4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58D-47C5-8119-D7D8E04FA5E6}"/>
              </c:ext>
            </c:extLst>
          </c:dPt>
          <c:dPt>
            <c:idx val="6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58D-47C5-8119-D7D8E04FA5E6}"/>
              </c:ext>
            </c:extLst>
          </c:dPt>
          <c:xVal>
            <c:numRef>
              <c:f>Monde!$A$4:$A$74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Monde!$D$4:$D$74</c:f>
              <c:numCache>
                <c:formatCode>#\ ###\ ###\ ##0;\-#\ ###\ ###\ ##0;0</c:formatCode>
                <c:ptCount val="71"/>
                <c:pt idx="0">
                  <c:v>47603209</c:v>
                </c:pt>
                <c:pt idx="1">
                  <c:v>46827463</c:v>
                </c:pt>
                <c:pt idx="2">
                  <c:v>46747371</c:v>
                </c:pt>
                <c:pt idx="3">
                  <c:v>47237693</c:v>
                </c:pt>
                <c:pt idx="4">
                  <c:v>48173161</c:v>
                </c:pt>
                <c:pt idx="5">
                  <c:v>49423339</c:v>
                </c:pt>
                <c:pt idx="6">
                  <c:v>50862804</c:v>
                </c:pt>
                <c:pt idx="7">
                  <c:v>52380622</c:v>
                </c:pt>
                <c:pt idx="8">
                  <c:v>53889467</c:v>
                </c:pt>
                <c:pt idx="9">
                  <c:v>55373568</c:v>
                </c:pt>
                <c:pt idx="10">
                  <c:v>56893798</c:v>
                </c:pt>
                <c:pt idx="11">
                  <c:v>58577248</c:v>
                </c:pt>
                <c:pt idx="12">
                  <c:v>60580185</c:v>
                </c:pt>
                <c:pt idx="13">
                  <c:v>62977326</c:v>
                </c:pt>
                <c:pt idx="14">
                  <c:v>65605238</c:v>
                </c:pt>
                <c:pt idx="15">
                  <c:v>68339121</c:v>
                </c:pt>
                <c:pt idx="16">
                  <c:v>70847473</c:v>
                </c:pt>
                <c:pt idx="17">
                  <c:v>72829332</c:v>
                </c:pt>
                <c:pt idx="18">
                  <c:v>74081529</c:v>
                </c:pt>
                <c:pt idx="19">
                  <c:v>74756077</c:v>
                </c:pt>
                <c:pt idx="20">
                  <c:v>75322988</c:v>
                </c:pt>
                <c:pt idx="21">
                  <c:v>75890558</c:v>
                </c:pt>
                <c:pt idx="22">
                  <c:v>76129931</c:v>
                </c:pt>
                <c:pt idx="23">
                  <c:v>76013659</c:v>
                </c:pt>
                <c:pt idx="24">
                  <c:v>75686296</c:v>
                </c:pt>
                <c:pt idx="25">
                  <c:v>75186353</c:v>
                </c:pt>
                <c:pt idx="26">
                  <c:v>74839092</c:v>
                </c:pt>
                <c:pt idx="27">
                  <c:v>75027680</c:v>
                </c:pt>
                <c:pt idx="28">
                  <c:v>75972586</c:v>
                </c:pt>
                <c:pt idx="29">
                  <c:v>77497281</c:v>
                </c:pt>
                <c:pt idx="30">
                  <c:v>78993153</c:v>
                </c:pt>
                <c:pt idx="31">
                  <c:v>80389907</c:v>
                </c:pt>
                <c:pt idx="32">
                  <c:v>82182661</c:v>
                </c:pt>
                <c:pt idx="33">
                  <c:v>84442330</c:v>
                </c:pt>
                <c:pt idx="34">
                  <c:v>86910149</c:v>
                </c:pt>
                <c:pt idx="35">
                  <c:v>89646334</c:v>
                </c:pt>
                <c:pt idx="36">
                  <c:v>91953998</c:v>
                </c:pt>
                <c:pt idx="37">
                  <c:v>92903996</c:v>
                </c:pt>
                <c:pt idx="38">
                  <c:v>92015440</c:v>
                </c:pt>
                <c:pt idx="39">
                  <c:v>89789607.00001049</c:v>
                </c:pt>
                <c:pt idx="40">
                  <c:v>87058341.99998951</c:v>
                </c:pt>
                <c:pt idx="41">
                  <c:v>84630510</c:v>
                </c:pt>
                <c:pt idx="42">
                  <c:v>82677705</c:v>
                </c:pt>
                <c:pt idx="43">
                  <c:v>81552830</c:v>
                </c:pt>
                <c:pt idx="44">
                  <c:v>81062502</c:v>
                </c:pt>
                <c:pt idx="45">
                  <c:v>80679001.00001049</c:v>
                </c:pt>
                <c:pt idx="46">
                  <c:v>80153715.99998951</c:v>
                </c:pt>
                <c:pt idx="47">
                  <c:v>79748428</c:v>
                </c:pt>
                <c:pt idx="48">
                  <c:v>79444958.00001049</c:v>
                </c:pt>
                <c:pt idx="49">
                  <c:v>79254772.99998951</c:v>
                </c:pt>
                <c:pt idx="50">
                  <c:v>79132725</c:v>
                </c:pt>
                <c:pt idx="51">
                  <c:v>79146640.999990463</c:v>
                </c:pt>
                <c:pt idx="52">
                  <c:v>79411969.000009537</c:v>
                </c:pt>
                <c:pt idx="53">
                  <c:v>79974250</c:v>
                </c:pt>
                <c:pt idx="54">
                  <c:v>80747565</c:v>
                </c:pt>
                <c:pt idx="55">
                  <c:v>81610961</c:v>
                </c:pt>
                <c:pt idx="56">
                  <c:v>82428726</c:v>
                </c:pt>
                <c:pt idx="57">
                  <c:v>83142029</c:v>
                </c:pt>
                <c:pt idx="58">
                  <c:v>83678316</c:v>
                </c:pt>
                <c:pt idx="59">
                  <c:v>84056600</c:v>
                </c:pt>
                <c:pt idx="60">
                  <c:v>84370579.999990463</c:v>
                </c:pt>
                <c:pt idx="61">
                  <c:v>84633789.000009537</c:v>
                </c:pt>
                <c:pt idx="62">
                  <c:v>84754084</c:v>
                </c:pt>
                <c:pt idx="63">
                  <c:v>84708718</c:v>
                </c:pt>
                <c:pt idx="64">
                  <c:v>84506208</c:v>
                </c:pt>
                <c:pt idx="65">
                  <c:v>84224967</c:v>
                </c:pt>
                <c:pt idx="66">
                  <c:v>83836966</c:v>
                </c:pt>
                <c:pt idx="67">
                  <c:v>83232213</c:v>
                </c:pt>
                <c:pt idx="68">
                  <c:v>82377092.00001049</c:v>
                </c:pt>
                <c:pt idx="69">
                  <c:v>81330523.99998951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58D-47C5-8119-D7D8E04FA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19232"/>
        <c:axId val="106319808"/>
      </c:scatterChart>
      <c:valAx>
        <c:axId val="106319232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319808"/>
        <c:crosses val="autoZero"/>
        <c:crossBetween val="midCat"/>
        <c:majorUnit val="5"/>
      </c:valAx>
      <c:valAx>
        <c:axId val="10631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319232"/>
        <c:crosses val="autoZero"/>
        <c:crossBetween val="midCat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Taux de natalité et de mortalité</a:t>
            </a:r>
          </a:p>
        </c:rich>
      </c:tx>
      <c:layout>
        <c:manualLayout>
          <c:xMode val="edge"/>
          <c:yMode val="edge"/>
          <c:x val="0.2895252771544830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6406976112778098E-2"/>
          <c:y val="0.11619526177648845"/>
          <c:w val="0.87303749752579729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Monde!$AG$3</c:f>
              <c:strCache>
                <c:ptCount val="1"/>
                <c:pt idx="0">
                  <c:v>Taux brut de natalité (pour 1000)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Monde!$AG$4:$AG$17</c:f>
              <c:numCache>
                <c:formatCode>0.0</c:formatCode>
                <c:ptCount val="14"/>
                <c:pt idx="0">
                  <c:v>36.937287773002495</c:v>
                </c:pt>
                <c:pt idx="1">
                  <c:v>35.424584982608955</c:v>
                </c:pt>
                <c:pt idx="2">
                  <c:v>35.227729468383956</c:v>
                </c:pt>
                <c:pt idx="3">
                  <c:v>34.01122879612489</c:v>
                </c:pt>
                <c:pt idx="4">
                  <c:v>31.470985841852361</c:v>
                </c:pt>
                <c:pt idx="5">
                  <c:v>28.490085388501914</c:v>
                </c:pt>
                <c:pt idx="6">
                  <c:v>27.746258705065124</c:v>
                </c:pt>
                <c:pt idx="7">
                  <c:v>27.375555974853938</c:v>
                </c:pt>
                <c:pt idx="8">
                  <c:v>24.171406203351005</c:v>
                </c:pt>
                <c:pt idx="9">
                  <c:v>22.211391449816812</c:v>
                </c:pt>
                <c:pt idx="10">
                  <c:v>21.01721075469624</c:v>
                </c:pt>
                <c:pt idx="11">
                  <c:v>20.33954896319857</c:v>
                </c:pt>
                <c:pt idx="12">
                  <c:v>19.468217337092163</c:v>
                </c:pt>
                <c:pt idx="13">
                  <c:v>18.485578149025198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FB-49AC-B6F3-7F75132C4CCD}"/>
            </c:ext>
          </c:extLst>
        </c:ser>
        <c:ser>
          <c:idx val="1"/>
          <c:order val="1"/>
          <c:tx>
            <c:strRef>
              <c:f>Monde!$AH$3</c:f>
              <c:strCache>
                <c:ptCount val="1"/>
                <c:pt idx="0">
                  <c:v>Taux brut de mortalité (pour 1000)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Monde!$AH$4:$AH$17</c:f>
              <c:numCache>
                <c:formatCode>0.0</c:formatCode>
                <c:ptCount val="14"/>
                <c:pt idx="0">
                  <c:v>19.113311498285494</c:v>
                </c:pt>
                <c:pt idx="1">
                  <c:v>17.385245353858952</c:v>
                </c:pt>
                <c:pt idx="2">
                  <c:v>16.11205000600852</c:v>
                </c:pt>
                <c:pt idx="3">
                  <c:v>13.508253206672979</c:v>
                </c:pt>
                <c:pt idx="4">
                  <c:v>11.982678496279339</c:v>
                </c:pt>
                <c:pt idx="5">
                  <c:v>10.755447942106432</c:v>
                </c:pt>
                <c:pt idx="6">
                  <c:v>10.041402540844084</c:v>
                </c:pt>
                <c:pt idx="7">
                  <c:v>9.4778311185904123</c:v>
                </c:pt>
                <c:pt idx="8">
                  <c:v>9.1062724587131658</c:v>
                </c:pt>
                <c:pt idx="9">
                  <c:v>8.7763087399586919</c:v>
                </c:pt>
                <c:pt idx="10">
                  <c:v>8.4543194863145672</c:v>
                </c:pt>
                <c:pt idx="11">
                  <c:v>8.0445690901642699</c:v>
                </c:pt>
                <c:pt idx="12">
                  <c:v>7.6670144113356935</c:v>
                </c:pt>
                <c:pt idx="13">
                  <c:v>7.5461971046601564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FB-49AC-B6F3-7F75132C4CCD}"/>
            </c:ext>
          </c:extLst>
        </c:ser>
        <c:ser>
          <c:idx val="2"/>
          <c:order val="2"/>
          <c:tx>
            <c:strRef>
              <c:f>Monde!$AI$3</c:f>
              <c:strCache>
                <c:ptCount val="1"/>
                <c:pt idx="0">
                  <c:v>TBN-TBM (pour 1000)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Monde!$AI$4:$AI$17</c:f>
              <c:numCache>
                <c:formatCode>0.0</c:formatCode>
                <c:ptCount val="14"/>
                <c:pt idx="0">
                  <c:v>17.823976274717001</c:v>
                </c:pt>
                <c:pt idx="1">
                  <c:v>18.039339628750003</c:v>
                </c:pt>
                <c:pt idx="2">
                  <c:v>19.115679462375436</c:v>
                </c:pt>
                <c:pt idx="3">
                  <c:v>20.502975589451911</c:v>
                </c:pt>
                <c:pt idx="4">
                  <c:v>19.48830734557302</c:v>
                </c:pt>
                <c:pt idx="5">
                  <c:v>17.734637446395482</c:v>
                </c:pt>
                <c:pt idx="6">
                  <c:v>17.704856164221042</c:v>
                </c:pt>
                <c:pt idx="7">
                  <c:v>17.897724856263526</c:v>
                </c:pt>
                <c:pt idx="8">
                  <c:v>15.065133744637839</c:v>
                </c:pt>
                <c:pt idx="9">
                  <c:v>13.43508270985812</c:v>
                </c:pt>
                <c:pt idx="10">
                  <c:v>12.562891268381673</c:v>
                </c:pt>
                <c:pt idx="11">
                  <c:v>12.294979873034301</c:v>
                </c:pt>
                <c:pt idx="12">
                  <c:v>11.801202925756471</c:v>
                </c:pt>
                <c:pt idx="13">
                  <c:v>10.939381044365042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FB-49AC-B6F3-7F75132C4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49120"/>
        <c:axId val="114349696"/>
      </c:scatterChart>
      <c:valAx>
        <c:axId val="114349120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349696"/>
        <c:crosses val="autoZero"/>
        <c:crossBetween val="midCat"/>
        <c:majorUnit val="5"/>
      </c:valAx>
      <c:valAx>
        <c:axId val="11434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Pour 1000 personnes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349120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866955338234444"/>
          <c:y val="0.12409955529310276"/>
          <c:w val="0.60976197733017334"/>
          <c:h val="0.20285398535709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naturels annuels moyens</a:t>
            </a:r>
          </a:p>
        </c:rich>
      </c:tx>
      <c:layout>
        <c:manualLayout>
          <c:xMode val="edge"/>
          <c:yMode val="edge"/>
          <c:x val="0.3859157615695098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Monde!$AE$3</c:f>
              <c:strCache>
                <c:ptCount val="1"/>
                <c:pt idx="0">
                  <c:v>Naissances annuelles moyennes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Monde!$V$4:$V$17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Monde!$AE$4:$AE$17</c:f>
              <c:numCache>
                <c:formatCode>#\ ###\ ###\ ##0;\-#\ ###\ ###\ ##0;0</c:formatCode>
                <c:ptCount val="14"/>
                <c:pt idx="0">
                  <c:v>98058357</c:v>
                </c:pt>
                <c:pt idx="1">
                  <c:v>102872454.59999999</c:v>
                </c:pt>
                <c:pt idx="2">
                  <c:v>112280165</c:v>
                </c:pt>
                <c:pt idx="3">
                  <c:v>119719872.59999999</c:v>
                </c:pt>
                <c:pt idx="4">
                  <c:v>122420835</c:v>
                </c:pt>
                <c:pt idx="5">
                  <c:v>121616822.59999999</c:v>
                </c:pt>
                <c:pt idx="6">
                  <c:v>129421383.8</c:v>
                </c:pt>
                <c:pt idx="7">
                  <c:v>139590048</c:v>
                </c:pt>
                <c:pt idx="8">
                  <c:v>133806183</c:v>
                </c:pt>
                <c:pt idx="9">
                  <c:v>132021252.2</c:v>
                </c:pt>
                <c:pt idx="10">
                  <c:v>133305869.59999999</c:v>
                </c:pt>
                <c:pt idx="11">
                  <c:v>137279044.7999998</c:v>
                </c:pt>
                <c:pt idx="12">
                  <c:v>139554221.40000001</c:v>
                </c:pt>
                <c:pt idx="13">
                  <c:v>140255586.19999999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C6-49B8-AE66-B36F3B0C09C4}"/>
            </c:ext>
          </c:extLst>
        </c:ser>
        <c:ser>
          <c:idx val="1"/>
          <c:order val="1"/>
          <c:tx>
            <c:strRef>
              <c:f>Monde!$AF$3</c:f>
              <c:strCache>
                <c:ptCount val="1"/>
                <c:pt idx="0">
                  <c:v>Décès annuels moyens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Monde!$V$4:$V$17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Monde!$AF$4:$AF$17</c:f>
              <c:numCache>
                <c:formatCode>#\ ###\ ###\ ##0;\-#\ ###\ ###\ ##0;0</c:formatCode>
                <c:ptCount val="14"/>
                <c:pt idx="0">
                  <c:v>50740594</c:v>
                </c:pt>
                <c:pt idx="1">
                  <c:v>50486487.399999999</c:v>
                </c:pt>
                <c:pt idx="2">
                  <c:v>51353398.600000001</c:v>
                </c:pt>
                <c:pt idx="3">
                  <c:v>47549189.200000003</c:v>
                </c:pt>
                <c:pt idx="4">
                  <c:v>46612124.399999999</c:v>
                </c:pt>
                <c:pt idx="5">
                  <c:v>45912231.799999997</c:v>
                </c:pt>
                <c:pt idx="6">
                  <c:v>46837745.799999997</c:v>
                </c:pt>
                <c:pt idx="7">
                  <c:v>48328183.799999997</c:v>
                </c:pt>
                <c:pt idx="8">
                  <c:v>50409792</c:v>
                </c:pt>
                <c:pt idx="9">
                  <c:v>52165091.600000001</c:v>
                </c:pt>
                <c:pt idx="10">
                  <c:v>53623215</c:v>
                </c:pt>
                <c:pt idx="11">
                  <c:v>54295735</c:v>
                </c:pt>
                <c:pt idx="12">
                  <c:v>54959537.799999997</c:v>
                </c:pt>
                <c:pt idx="13">
                  <c:v>57255244.600000001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C6-49B8-AE66-B36F3B0C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91552"/>
        <c:axId val="114942528"/>
      </c:barChart>
      <c:catAx>
        <c:axId val="11439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942528"/>
        <c:crosses val="autoZero"/>
        <c:auto val="1"/>
        <c:lblAlgn val="ctr"/>
        <c:lblOffset val="100"/>
        <c:noMultiLvlLbl val="0"/>
      </c:catAx>
      <c:valAx>
        <c:axId val="11494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391552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22625309869649"/>
          <c:y val="0.13421711245200038"/>
          <c:w val="0.27836439550796882"/>
          <c:h val="0.13610353000298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Monde!$C$3</c:f>
          <c:strCache>
            <c:ptCount val="1"/>
            <c:pt idx="0">
              <c:v>Population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Monde!$B$3</c:f>
              <c:strCache>
                <c:ptCount val="1"/>
                <c:pt idx="0">
                  <c:v>Population en milliers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E1C-4D61-8477-D3133A4088A8}"/>
              </c:ext>
            </c:extLst>
          </c:dPt>
          <c:dPt>
            <c:idx val="24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E1C-4D61-8477-D3133A4088A8}"/>
              </c:ext>
            </c:extLst>
          </c:dPt>
          <c:dPt>
            <c:idx val="37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E1C-4D61-8477-D3133A4088A8}"/>
              </c:ext>
            </c:extLst>
          </c:dPt>
          <c:dPt>
            <c:idx val="48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E1C-4D61-8477-D3133A4088A8}"/>
              </c:ext>
            </c:extLst>
          </c:dPt>
          <c:dPt>
            <c:idx val="60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E1C-4D61-8477-D3133A4088A8}"/>
              </c:ext>
            </c:extLst>
          </c:dPt>
          <c:xVal>
            <c:numRef>
              <c:f>Monde!$A$4:$A$74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Monde!$C$4:$C$74</c:f>
              <c:numCache>
                <c:formatCode>#\ ###\ ###\ ##0;\-#\ ###\ ###\ ##0;0</c:formatCode>
                <c:ptCount val="71"/>
                <c:pt idx="0">
                  <c:v>2536431018</c:v>
                </c:pt>
                <c:pt idx="1">
                  <c:v>2584034227</c:v>
                </c:pt>
                <c:pt idx="2">
                  <c:v>2630861690</c:v>
                </c:pt>
                <c:pt idx="3">
                  <c:v>2677609061</c:v>
                </c:pt>
                <c:pt idx="4">
                  <c:v>2724846754</c:v>
                </c:pt>
                <c:pt idx="5">
                  <c:v>2773019915</c:v>
                </c:pt>
                <c:pt idx="6">
                  <c:v>2822443254</c:v>
                </c:pt>
                <c:pt idx="7">
                  <c:v>2873306058</c:v>
                </c:pt>
                <c:pt idx="8">
                  <c:v>2925686680</c:v>
                </c:pt>
                <c:pt idx="9">
                  <c:v>2979576147</c:v>
                </c:pt>
                <c:pt idx="10">
                  <c:v>3034949715</c:v>
                </c:pt>
                <c:pt idx="11">
                  <c:v>3091843513</c:v>
                </c:pt>
                <c:pt idx="12">
                  <c:v>3150420761</c:v>
                </c:pt>
                <c:pt idx="13">
                  <c:v>3211000946</c:v>
                </c:pt>
                <c:pt idx="14">
                  <c:v>3273978272</c:v>
                </c:pt>
                <c:pt idx="15">
                  <c:v>3339583510</c:v>
                </c:pt>
                <c:pt idx="16">
                  <c:v>3407922631</c:v>
                </c:pt>
                <c:pt idx="17">
                  <c:v>3478770104</c:v>
                </c:pt>
                <c:pt idx="18">
                  <c:v>3551599436</c:v>
                </c:pt>
                <c:pt idx="19">
                  <c:v>3625680965</c:v>
                </c:pt>
                <c:pt idx="20">
                  <c:v>3700437042</c:v>
                </c:pt>
                <c:pt idx="21">
                  <c:v>3775760030</c:v>
                </c:pt>
                <c:pt idx="22">
                  <c:v>3851650588</c:v>
                </c:pt>
                <c:pt idx="23">
                  <c:v>3927780519</c:v>
                </c:pt>
                <c:pt idx="24">
                  <c:v>4003794178</c:v>
                </c:pt>
                <c:pt idx="25">
                  <c:v>4079480474</c:v>
                </c:pt>
                <c:pt idx="26">
                  <c:v>4154666827</c:v>
                </c:pt>
                <c:pt idx="27">
                  <c:v>4229505919</c:v>
                </c:pt>
                <c:pt idx="28">
                  <c:v>4304533599</c:v>
                </c:pt>
                <c:pt idx="29">
                  <c:v>4380506185</c:v>
                </c:pt>
                <c:pt idx="30">
                  <c:v>4458003466</c:v>
                </c:pt>
                <c:pt idx="31">
                  <c:v>4536996619</c:v>
                </c:pt>
                <c:pt idx="32">
                  <c:v>4617386526</c:v>
                </c:pt>
                <c:pt idx="33">
                  <c:v>4699569187</c:v>
                </c:pt>
                <c:pt idx="34">
                  <c:v>4784011517</c:v>
                </c:pt>
                <c:pt idx="35">
                  <c:v>4870921666</c:v>
                </c:pt>
                <c:pt idx="36">
                  <c:v>4960568000</c:v>
                </c:pt>
                <c:pt idx="37">
                  <c:v>5052521998</c:v>
                </c:pt>
                <c:pt idx="38">
                  <c:v>5145425994</c:v>
                </c:pt>
                <c:pt idx="39">
                  <c:v>5237441434</c:v>
                </c:pt>
                <c:pt idx="40">
                  <c:v>5327231041.0000105</c:v>
                </c:pt>
                <c:pt idx="41">
                  <c:v>5414289383</c:v>
                </c:pt>
                <c:pt idx="42">
                  <c:v>5498919893</c:v>
                </c:pt>
                <c:pt idx="43">
                  <c:v>5581597598</c:v>
                </c:pt>
                <c:pt idx="44">
                  <c:v>5663150428</c:v>
                </c:pt>
                <c:pt idx="45">
                  <c:v>5744212930</c:v>
                </c:pt>
                <c:pt idx="46">
                  <c:v>5824891931.0000105</c:v>
                </c:pt>
                <c:pt idx="47">
                  <c:v>5905045647</c:v>
                </c:pt>
                <c:pt idx="48">
                  <c:v>5984794075</c:v>
                </c:pt>
                <c:pt idx="49">
                  <c:v>6064239033.0000105</c:v>
                </c:pt>
                <c:pt idx="50">
                  <c:v>6143493806</c:v>
                </c:pt>
                <c:pt idx="51">
                  <c:v>6222626531</c:v>
                </c:pt>
                <c:pt idx="52">
                  <c:v>6301773171.9999905</c:v>
                </c:pt>
                <c:pt idx="53">
                  <c:v>6381185141</c:v>
                </c:pt>
                <c:pt idx="54">
                  <c:v>6461159391</c:v>
                </c:pt>
                <c:pt idx="55">
                  <c:v>6541906956</c:v>
                </c:pt>
                <c:pt idx="56">
                  <c:v>6623517917</c:v>
                </c:pt>
                <c:pt idx="57">
                  <c:v>6705946643</c:v>
                </c:pt>
                <c:pt idx="58">
                  <c:v>6789088672</c:v>
                </c:pt>
                <c:pt idx="59">
                  <c:v>6872766988</c:v>
                </c:pt>
                <c:pt idx="60">
                  <c:v>6956823588</c:v>
                </c:pt>
                <c:pt idx="61">
                  <c:v>7041194167.9999905</c:v>
                </c:pt>
                <c:pt idx="62">
                  <c:v>7125827957</c:v>
                </c:pt>
                <c:pt idx="63">
                  <c:v>7210582041</c:v>
                </c:pt>
                <c:pt idx="64">
                  <c:v>7295290759</c:v>
                </c:pt>
                <c:pt idx="65">
                  <c:v>7379796967</c:v>
                </c:pt>
                <c:pt idx="66">
                  <c:v>7464021934</c:v>
                </c:pt>
                <c:pt idx="67">
                  <c:v>7547858900</c:v>
                </c:pt>
                <c:pt idx="68">
                  <c:v>7631091113</c:v>
                </c:pt>
                <c:pt idx="69">
                  <c:v>7713468205.0000105</c:v>
                </c:pt>
                <c:pt idx="70">
                  <c:v>7794798729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E1C-4D61-8477-D3133A408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22688"/>
        <c:axId val="106323264"/>
      </c:scatterChart>
      <c:valAx>
        <c:axId val="106322688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323264"/>
        <c:crosses val="autoZero"/>
        <c:crossBetween val="midCat"/>
        <c:majorUnit val="5"/>
      </c:valAx>
      <c:valAx>
        <c:axId val="10632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322688"/>
        <c:crosses val="autoZero"/>
        <c:crossBetween val="midCat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Monde!$E$3</c:f>
          <c:strCache>
            <c:ptCount val="1"/>
            <c:pt idx="0">
              <c:v>Taux d'accroissement</c:v>
            </c:pt>
          </c:strCache>
        </c:strRef>
      </c:tx>
      <c:layout>
        <c:manualLayout>
          <c:xMode val="edge"/>
          <c:yMode val="edge"/>
          <c:x val="0.370166666666666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Monde!$B$3</c:f>
              <c:strCache>
                <c:ptCount val="1"/>
                <c:pt idx="0">
                  <c:v>Population en milliers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Monde!$A$4:$A$74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Monde!$E$4:$E$74</c:f>
              <c:numCache>
                <c:formatCode>0.00%</c:formatCode>
                <c:ptCount val="71"/>
                <c:pt idx="0">
                  <c:v>1.8593313975320224E-2</c:v>
                </c:pt>
                <c:pt idx="1">
                  <c:v>1.7959117016064504E-2</c:v>
                </c:pt>
                <c:pt idx="2">
                  <c:v>1.7612368304447686E-2</c:v>
                </c:pt>
                <c:pt idx="3">
                  <c:v>1.7487488881942851E-2</c:v>
                </c:pt>
                <c:pt idx="4">
                  <c:v>1.7524310391747698E-2</c:v>
                </c:pt>
                <c:pt idx="5">
                  <c:v>1.7665504179820293E-2</c:v>
                </c:pt>
                <c:pt idx="6">
                  <c:v>1.7859916654983567E-2</c:v>
                </c:pt>
                <c:pt idx="7">
                  <c:v>1.8065420795151891E-2</c:v>
                </c:pt>
                <c:pt idx="8">
                  <c:v>1.8251335657274041E-2</c:v>
                </c:pt>
                <c:pt idx="9">
                  <c:v>1.8413277877763326E-2</c:v>
                </c:pt>
                <c:pt idx="10">
                  <c:v>1.8572129295955409E-2</c:v>
                </c:pt>
                <c:pt idx="11">
                  <c:v>1.8767948753462212E-2</c:v>
                </c:pt>
                <c:pt idx="12">
                  <c:v>1.9046115095101648E-2</c:v>
                </c:pt>
                <c:pt idx="13">
                  <c:v>1.9422522072298182E-2</c:v>
                </c:pt>
                <c:pt idx="14">
                  <c:v>1.9839608417526688E-2</c:v>
                </c:pt>
                <c:pt idx="15">
                  <c:v>2.0256112279690919E-2</c:v>
                </c:pt>
                <c:pt idx="16">
                  <c:v>2.0575180489739098E-2</c:v>
                </c:pt>
                <c:pt idx="17">
                  <c:v>2.0718493269985351E-2</c:v>
                </c:pt>
                <c:pt idx="18">
                  <c:v>2.0643342564595449E-2</c:v>
                </c:pt>
                <c:pt idx="19">
                  <c:v>2.0408100696322842E-2</c:v>
                </c:pt>
                <c:pt idx="20">
                  <c:v>2.0150080923388478E-2</c:v>
                </c:pt>
                <c:pt idx="21">
                  <c:v>1.9899428993872478E-2</c:v>
                </c:pt>
                <c:pt idx="22">
                  <c:v>1.9572107510920079E-2</c:v>
                </c:pt>
                <c:pt idx="23">
                  <c:v>1.9167356270060984E-2</c:v>
                </c:pt>
                <c:pt idx="24">
                  <c:v>1.8726642173731746E-2</c:v>
                </c:pt>
                <c:pt idx="25">
                  <c:v>1.8262085982083162E-2</c:v>
                </c:pt>
                <c:pt idx="26">
                  <c:v>1.7852468995394909E-2</c:v>
                </c:pt>
                <c:pt idx="27">
                  <c:v>1.7583157387952467E-2</c:v>
                </c:pt>
                <c:pt idx="28">
                  <c:v>1.7495046168921499E-2</c:v>
                </c:pt>
                <c:pt idx="29">
                  <c:v>1.7536277960896237E-2</c:v>
                </c:pt>
                <c:pt idx="30">
                  <c:v>1.7563791496062003E-2</c:v>
                </c:pt>
                <c:pt idx="31">
                  <c:v>1.7563151055985216E-2</c:v>
                </c:pt>
                <c:pt idx="32">
                  <c:v>1.7641526595501594E-2</c:v>
                </c:pt>
                <c:pt idx="33">
                  <c:v>1.7808111226255242E-2</c:v>
                </c:pt>
                <c:pt idx="34">
                  <c:v>1.8003262653961755E-2</c:v>
                </c:pt>
                <c:pt idx="35">
                  <c:v>1.8236571881883112E-2</c:v>
                </c:pt>
                <c:pt idx="36">
                  <c:v>1.8366757518082182E-2</c:v>
                </c:pt>
                <c:pt idx="37">
                  <c:v>1.8220135280721285E-2</c:v>
                </c:pt>
                <c:pt idx="38">
                  <c:v>1.7724475562859898E-2</c:v>
                </c:pt>
                <c:pt idx="39">
                  <c:v>1.6998086256339032E-2</c:v>
                </c:pt>
                <c:pt idx="40">
                  <c:v>1.620968700212554E-2</c:v>
                </c:pt>
                <c:pt idx="41">
                  <c:v>1.5509738310639174E-2</c:v>
                </c:pt>
                <c:pt idx="42">
                  <c:v>1.4923076483955527E-2</c:v>
                </c:pt>
                <c:pt idx="43">
                  <c:v>1.4505052458522738E-2</c:v>
                </c:pt>
                <c:pt idx="44">
                  <c:v>1.4212311724628418E-2</c:v>
                </c:pt>
                <c:pt idx="45">
                  <c:v>1.3947319515096304E-2</c:v>
                </c:pt>
                <c:pt idx="46">
                  <c:v>1.3666520468160233E-2</c:v>
                </c:pt>
                <c:pt idx="47">
                  <c:v>1.3414550551499857E-2</c:v>
                </c:pt>
                <c:pt idx="48">
                  <c:v>1.3186943265557572E-2</c:v>
                </c:pt>
                <c:pt idx="49">
                  <c:v>1.2984355743237516E-2</c:v>
                </c:pt>
                <c:pt idx="50">
                  <c:v>1.2798310681682638E-2</c:v>
                </c:pt>
                <c:pt idx="51">
                  <c:v>1.263879193843236E-2</c:v>
                </c:pt>
                <c:pt idx="52">
                  <c:v>1.2522625564197042E-2</c:v>
                </c:pt>
                <c:pt idx="53">
                  <c:v>1.2454774095294456E-2</c:v>
                </c:pt>
                <c:pt idx="54">
                  <c:v>1.2419772820528545E-2</c:v>
                </c:pt>
                <c:pt idx="55">
                  <c:v>1.2397770947350117E-2</c:v>
                </c:pt>
                <c:pt idx="56">
                  <c:v>1.2367897544415692E-2</c:v>
                </c:pt>
                <c:pt idx="57">
                  <c:v>1.2321869051737268E-2</c:v>
                </c:pt>
                <c:pt idx="58">
                  <c:v>1.2249919495928857E-2</c:v>
                </c:pt>
                <c:pt idx="59">
                  <c:v>1.2156050396151655E-2</c:v>
                </c:pt>
                <c:pt idx="60">
                  <c:v>1.2054646803662836E-2</c:v>
                </c:pt>
                <c:pt idx="61">
                  <c:v>1.1947999834158457E-2</c:v>
                </c:pt>
                <c:pt idx="62">
                  <c:v>1.1823613305119428E-2</c:v>
                </c:pt>
                <c:pt idx="63">
                  <c:v>1.1679230773345813E-2</c:v>
                </c:pt>
                <c:pt idx="64">
                  <c:v>1.1516961203615771E-2</c:v>
                </c:pt>
                <c:pt idx="65">
                  <c:v>1.1348153404691015E-2</c:v>
                </c:pt>
                <c:pt idx="66">
                  <c:v>1.1169415335368228E-2</c:v>
                </c:pt>
                <c:pt idx="67">
                  <c:v>1.0966794531731883E-2</c:v>
                </c:pt>
                <c:pt idx="68">
                  <c:v>1.0736977229887291E-2</c:v>
                </c:pt>
                <c:pt idx="69">
                  <c:v>1.0488667024641175E-2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FFF-4F88-B467-E47B6DF62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19424"/>
        <c:axId val="112520000"/>
      </c:scatterChart>
      <c:valAx>
        <c:axId val="11251942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20000"/>
        <c:crosses val="autoZero"/>
        <c:crossBetween val="midCat"/>
        <c:majorUnit val="5"/>
      </c:valAx>
      <c:valAx>
        <c:axId val="11252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1942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Monde!$C$3</c:f>
          <c:strCache>
            <c:ptCount val="1"/>
            <c:pt idx="0">
              <c:v>Population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Monde!$W$3</c:f>
              <c:strCache>
                <c:ptCount val="1"/>
                <c:pt idx="0">
                  <c:v>Population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Monde!$T$4:$T$18</c:f>
              <c:numCache>
                <c:formatCode>General</c:formatCode>
                <c:ptCount val="15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</c:numCache>
            </c:numRef>
          </c:xVal>
          <c:yVal>
            <c:numRef>
              <c:f>Monde!$W$4:$W$18</c:f>
              <c:numCache>
                <c:formatCode>#\ ###\ ###\ ##0;\-#\ ###\ ###\ ##0;0</c:formatCode>
                <c:ptCount val="15"/>
                <c:pt idx="0">
                  <c:v>2536431018</c:v>
                </c:pt>
                <c:pt idx="1">
                  <c:v>2773019833</c:v>
                </c:pt>
                <c:pt idx="2">
                  <c:v>3034949669</c:v>
                </c:pt>
                <c:pt idx="3">
                  <c:v>3339583501</c:v>
                </c:pt>
                <c:pt idx="4">
                  <c:v>3700436918</c:v>
                </c:pt>
                <c:pt idx="5">
                  <c:v>4079480471</c:v>
                </c:pt>
                <c:pt idx="6">
                  <c:v>4458003425</c:v>
                </c:pt>
                <c:pt idx="7">
                  <c:v>4870921615</c:v>
                </c:pt>
                <c:pt idx="8">
                  <c:v>5327230936</c:v>
                </c:pt>
                <c:pt idx="9">
                  <c:v>5744212891</c:v>
                </c:pt>
                <c:pt idx="10">
                  <c:v>6143493694</c:v>
                </c:pt>
                <c:pt idx="11">
                  <c:v>6541906967</c:v>
                </c:pt>
                <c:pt idx="12">
                  <c:v>6956823515.999999</c:v>
                </c:pt>
                <c:pt idx="13">
                  <c:v>7379796933.999999</c:v>
                </c:pt>
                <c:pt idx="14">
                  <c:v>7794798641.999999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F77-4095-8CEB-B2F13D17D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21728"/>
        <c:axId val="112522304"/>
      </c:scatterChart>
      <c:valAx>
        <c:axId val="112521728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22304"/>
        <c:crosses val="autoZero"/>
        <c:crossBetween val="midCat"/>
        <c:majorUnit val="5"/>
      </c:valAx>
      <c:valAx>
        <c:axId val="11252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21728"/>
        <c:crosses val="autoZero"/>
        <c:crossBetween val="midCat"/>
        <c:dispUnits>
          <c:builtInUnit val="b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Monde!$X$3</c:f>
          <c:strCache>
            <c:ptCount val="1"/>
            <c:pt idx="0">
              <c:v>Solde (5 ans)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Monde!$W$3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Monde!$V$4:$V$17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Monde!$X$4:$X$17</c:f>
              <c:numCache>
                <c:formatCode>#\ ###\ ###\ ##0;\-#\ ###\ ###\ ##0;0</c:formatCode>
                <c:ptCount val="14"/>
                <c:pt idx="0">
                  <c:v>236588815</c:v>
                </c:pt>
                <c:pt idx="1">
                  <c:v>261929836</c:v>
                </c:pt>
                <c:pt idx="2">
                  <c:v>304633832</c:v>
                </c:pt>
                <c:pt idx="3">
                  <c:v>360853417</c:v>
                </c:pt>
                <c:pt idx="4">
                  <c:v>379043553</c:v>
                </c:pt>
                <c:pt idx="5">
                  <c:v>378522954</c:v>
                </c:pt>
                <c:pt idx="6">
                  <c:v>412918190</c:v>
                </c:pt>
                <c:pt idx="7">
                  <c:v>456309321</c:v>
                </c:pt>
                <c:pt idx="8">
                  <c:v>416981955</c:v>
                </c:pt>
                <c:pt idx="9">
                  <c:v>399280803</c:v>
                </c:pt>
                <c:pt idx="10">
                  <c:v>398413273</c:v>
                </c:pt>
                <c:pt idx="11">
                  <c:v>414916548.99999905</c:v>
                </c:pt>
                <c:pt idx="12">
                  <c:v>422973418</c:v>
                </c:pt>
                <c:pt idx="13">
                  <c:v>415001708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E9-446C-8182-64CA1A412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84896"/>
        <c:axId val="112524032"/>
      </c:barChart>
      <c:catAx>
        <c:axId val="11278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24032"/>
        <c:crosses val="autoZero"/>
        <c:auto val="1"/>
        <c:lblAlgn val="ctr"/>
        <c:lblOffset val="100"/>
        <c:noMultiLvlLbl val="0"/>
      </c:catAx>
      <c:valAx>
        <c:axId val="11252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8489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Monde!$AC$3</c:f>
          <c:strCache>
            <c:ptCount val="1"/>
            <c:pt idx="0">
              <c:v>Solde annuel moyen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Monde!$W$3</c:f>
              <c:strCache>
                <c:ptCount val="1"/>
                <c:pt idx="0">
                  <c:v>Population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Monde!$AC$4:$AC$17</c:f>
              <c:numCache>
                <c:formatCode>#\ ###\ ###\ ##0;\-#\ ###\ ###\ ##0;0</c:formatCode>
                <c:ptCount val="14"/>
                <c:pt idx="0">
                  <c:v>47317763</c:v>
                </c:pt>
                <c:pt idx="1">
                  <c:v>52385967.200000003</c:v>
                </c:pt>
                <c:pt idx="2">
                  <c:v>60926766.399999999</c:v>
                </c:pt>
                <c:pt idx="3">
                  <c:v>72170683.400000006</c:v>
                </c:pt>
                <c:pt idx="4">
                  <c:v>75808710.599999994</c:v>
                </c:pt>
                <c:pt idx="5">
                  <c:v>75704590.799999997</c:v>
                </c:pt>
                <c:pt idx="6">
                  <c:v>82583638</c:v>
                </c:pt>
                <c:pt idx="7">
                  <c:v>91261864.200000003</c:v>
                </c:pt>
                <c:pt idx="8">
                  <c:v>83396391</c:v>
                </c:pt>
                <c:pt idx="9">
                  <c:v>79856160.599999994</c:v>
                </c:pt>
                <c:pt idx="10">
                  <c:v>79682654.599999994</c:v>
                </c:pt>
                <c:pt idx="11">
                  <c:v>82983309.799999803</c:v>
                </c:pt>
                <c:pt idx="12">
                  <c:v>84594683.599999994</c:v>
                </c:pt>
                <c:pt idx="13">
                  <c:v>83000341.599999994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38-43C6-99B3-16E3AECB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03552"/>
        <c:axId val="114304128"/>
      </c:scatterChart>
      <c:valAx>
        <c:axId val="114303552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304128"/>
        <c:crosses val="autoZero"/>
        <c:crossBetween val="midCat"/>
        <c:majorUnit val="5"/>
      </c:valAx>
      <c:valAx>
        <c:axId val="11430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303552"/>
        <c:crosses val="autoZero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Monde!$AD$3</c:f>
          <c:strCache>
            <c:ptCount val="1"/>
            <c:pt idx="0">
              <c:v>Taux d'accroissement annuel moyen</c:v>
            </c:pt>
          </c:strCache>
        </c:strRef>
      </c:tx>
      <c:layout>
        <c:manualLayout>
          <c:xMode val="edge"/>
          <c:yMode val="edge"/>
          <c:x val="0.295166666666666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Monde!$AD$3</c:f>
              <c:strCache>
                <c:ptCount val="1"/>
                <c:pt idx="0">
                  <c:v>Taux d'accroissement annuel moyen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Monde!$AD$4:$AD$17</c:f>
              <c:numCache>
                <c:formatCode>0.00%</c:formatCode>
                <c:ptCount val="14"/>
                <c:pt idx="0">
                  <c:v>1.7823976274717004E-2</c:v>
                </c:pt>
                <c:pt idx="1">
                  <c:v>1.8039339628750001E-2</c:v>
                </c:pt>
                <c:pt idx="2">
                  <c:v>1.9115679462375437E-2</c:v>
                </c:pt>
                <c:pt idx="3">
                  <c:v>2.0502975589451911E-2</c:v>
                </c:pt>
                <c:pt idx="4">
                  <c:v>1.9488307345573021E-2</c:v>
                </c:pt>
                <c:pt idx="5">
                  <c:v>1.7734637446395484E-2</c:v>
                </c:pt>
                <c:pt idx="6">
                  <c:v>1.7704856164221038E-2</c:v>
                </c:pt>
                <c:pt idx="7">
                  <c:v>1.7897724856263529E-2</c:v>
                </c:pt>
                <c:pt idx="8">
                  <c:v>1.5065133744637839E-2</c:v>
                </c:pt>
                <c:pt idx="9">
                  <c:v>1.3435082709858118E-2</c:v>
                </c:pt>
                <c:pt idx="10">
                  <c:v>1.2562891268381672E-2</c:v>
                </c:pt>
                <c:pt idx="11">
                  <c:v>1.2294979873034302E-2</c:v>
                </c:pt>
                <c:pt idx="12">
                  <c:v>1.1801202925756468E-2</c:v>
                </c:pt>
                <c:pt idx="13">
                  <c:v>1.0939381044365041E-2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0D-4755-9787-91B3167C4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05856"/>
        <c:axId val="114306432"/>
      </c:scatterChart>
      <c:valAx>
        <c:axId val="114305856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306432"/>
        <c:crosses val="autoZero"/>
        <c:crossBetween val="midCat"/>
        <c:majorUnit val="5"/>
      </c:valAx>
      <c:valAx>
        <c:axId val="11430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305856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Comparaison des calculs</a:t>
            </a:r>
          </a:p>
        </c:rich>
      </c:tx>
      <c:layout>
        <c:manualLayout>
          <c:xMode val="edge"/>
          <c:yMode val="edge"/>
          <c:x val="0.3396111111111110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Monde!$D$3</c:f>
              <c:strCache>
                <c:ptCount val="1"/>
                <c:pt idx="0">
                  <c:v>Solde annuel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47F-4D73-9842-0762E8FBDA6C}"/>
              </c:ext>
            </c:extLst>
          </c:dPt>
          <c:dPt>
            <c:idx val="2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47F-4D73-9842-0762E8FBDA6C}"/>
              </c:ext>
            </c:extLst>
          </c:dPt>
          <c:dPt>
            <c:idx val="3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F47F-4D73-9842-0762E8FBDA6C}"/>
              </c:ext>
            </c:extLst>
          </c:dPt>
          <c:dPt>
            <c:idx val="4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47F-4D73-9842-0762E8FBDA6C}"/>
              </c:ext>
            </c:extLst>
          </c:dPt>
          <c:dPt>
            <c:idx val="6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47F-4D73-9842-0762E8FBDA6C}"/>
              </c:ext>
            </c:extLst>
          </c:dPt>
          <c:xVal>
            <c:numRef>
              <c:f>Monde!$A$4:$A$74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Monde!$D$4:$D$74</c:f>
              <c:numCache>
                <c:formatCode>#\ ###\ ###\ ##0;\-#\ ###\ ###\ ##0;0</c:formatCode>
                <c:ptCount val="71"/>
                <c:pt idx="0">
                  <c:v>47603209</c:v>
                </c:pt>
                <c:pt idx="1">
                  <c:v>46827463</c:v>
                </c:pt>
                <c:pt idx="2">
                  <c:v>46747371</c:v>
                </c:pt>
                <c:pt idx="3">
                  <c:v>47237693</c:v>
                </c:pt>
                <c:pt idx="4">
                  <c:v>48173161</c:v>
                </c:pt>
                <c:pt idx="5">
                  <c:v>49423339</c:v>
                </c:pt>
                <c:pt idx="6">
                  <c:v>50862804</c:v>
                </c:pt>
                <c:pt idx="7">
                  <c:v>52380622</c:v>
                </c:pt>
                <c:pt idx="8">
                  <c:v>53889467</c:v>
                </c:pt>
                <c:pt idx="9">
                  <c:v>55373568</c:v>
                </c:pt>
                <c:pt idx="10">
                  <c:v>56893798</c:v>
                </c:pt>
                <c:pt idx="11">
                  <c:v>58577248</c:v>
                </c:pt>
                <c:pt idx="12">
                  <c:v>60580185</c:v>
                </c:pt>
                <c:pt idx="13">
                  <c:v>62977326</c:v>
                </c:pt>
                <c:pt idx="14">
                  <c:v>65605238</c:v>
                </c:pt>
                <c:pt idx="15">
                  <c:v>68339121</c:v>
                </c:pt>
                <c:pt idx="16">
                  <c:v>70847473</c:v>
                </c:pt>
                <c:pt idx="17">
                  <c:v>72829332</c:v>
                </c:pt>
                <c:pt idx="18">
                  <c:v>74081529</c:v>
                </c:pt>
                <c:pt idx="19">
                  <c:v>74756077</c:v>
                </c:pt>
                <c:pt idx="20">
                  <c:v>75322988</c:v>
                </c:pt>
                <c:pt idx="21">
                  <c:v>75890558</c:v>
                </c:pt>
                <c:pt idx="22">
                  <c:v>76129931</c:v>
                </c:pt>
                <c:pt idx="23">
                  <c:v>76013659</c:v>
                </c:pt>
                <c:pt idx="24">
                  <c:v>75686296</c:v>
                </c:pt>
                <c:pt idx="25">
                  <c:v>75186353</c:v>
                </c:pt>
                <c:pt idx="26">
                  <c:v>74839092</c:v>
                </c:pt>
                <c:pt idx="27">
                  <c:v>75027680</c:v>
                </c:pt>
                <c:pt idx="28">
                  <c:v>75972586</c:v>
                </c:pt>
                <c:pt idx="29">
                  <c:v>77497281</c:v>
                </c:pt>
                <c:pt idx="30">
                  <c:v>78993153</c:v>
                </c:pt>
                <c:pt idx="31">
                  <c:v>80389907</c:v>
                </c:pt>
                <c:pt idx="32">
                  <c:v>82182661</c:v>
                </c:pt>
                <c:pt idx="33">
                  <c:v>84442330</c:v>
                </c:pt>
                <c:pt idx="34">
                  <c:v>86910149</c:v>
                </c:pt>
                <c:pt idx="35">
                  <c:v>89646334</c:v>
                </c:pt>
                <c:pt idx="36">
                  <c:v>91953998</c:v>
                </c:pt>
                <c:pt idx="37">
                  <c:v>92903996</c:v>
                </c:pt>
                <c:pt idx="38">
                  <c:v>92015440</c:v>
                </c:pt>
                <c:pt idx="39">
                  <c:v>89789607.00001049</c:v>
                </c:pt>
                <c:pt idx="40">
                  <c:v>87058341.99998951</c:v>
                </c:pt>
                <c:pt idx="41">
                  <c:v>84630510</c:v>
                </c:pt>
                <c:pt idx="42">
                  <c:v>82677705</c:v>
                </c:pt>
                <c:pt idx="43">
                  <c:v>81552830</c:v>
                </c:pt>
                <c:pt idx="44">
                  <c:v>81062502</c:v>
                </c:pt>
                <c:pt idx="45">
                  <c:v>80679001.00001049</c:v>
                </c:pt>
                <c:pt idx="46">
                  <c:v>80153715.99998951</c:v>
                </c:pt>
                <c:pt idx="47">
                  <c:v>79748428</c:v>
                </c:pt>
                <c:pt idx="48">
                  <c:v>79444958.00001049</c:v>
                </c:pt>
                <c:pt idx="49">
                  <c:v>79254772.99998951</c:v>
                </c:pt>
                <c:pt idx="50">
                  <c:v>79132725</c:v>
                </c:pt>
                <c:pt idx="51">
                  <c:v>79146640.999990463</c:v>
                </c:pt>
                <c:pt idx="52">
                  <c:v>79411969.000009537</c:v>
                </c:pt>
                <c:pt idx="53">
                  <c:v>79974250</c:v>
                </c:pt>
                <c:pt idx="54">
                  <c:v>80747565</c:v>
                </c:pt>
                <c:pt idx="55">
                  <c:v>81610961</c:v>
                </c:pt>
                <c:pt idx="56">
                  <c:v>82428726</c:v>
                </c:pt>
                <c:pt idx="57">
                  <c:v>83142029</c:v>
                </c:pt>
                <c:pt idx="58">
                  <c:v>83678316</c:v>
                </c:pt>
                <c:pt idx="59">
                  <c:v>84056600</c:v>
                </c:pt>
                <c:pt idx="60">
                  <c:v>84370579.999990463</c:v>
                </c:pt>
                <c:pt idx="61">
                  <c:v>84633789.000009537</c:v>
                </c:pt>
                <c:pt idx="62">
                  <c:v>84754084</c:v>
                </c:pt>
                <c:pt idx="63">
                  <c:v>84708718</c:v>
                </c:pt>
                <c:pt idx="64">
                  <c:v>84506208</c:v>
                </c:pt>
                <c:pt idx="65">
                  <c:v>84224967</c:v>
                </c:pt>
                <c:pt idx="66">
                  <c:v>83836966</c:v>
                </c:pt>
                <c:pt idx="67">
                  <c:v>83232213</c:v>
                </c:pt>
                <c:pt idx="68">
                  <c:v>82377092.00001049</c:v>
                </c:pt>
                <c:pt idx="69">
                  <c:v>81330523.99998951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47F-4D73-9842-0762E8FBDA6C}"/>
            </c:ext>
          </c:extLst>
        </c:ser>
        <c:ser>
          <c:idx val="1"/>
          <c:order val="1"/>
          <c:tx>
            <c:strRef>
              <c:f>Monde!$AC$3</c:f>
              <c:strCache>
                <c:ptCount val="1"/>
                <c:pt idx="0">
                  <c:v>Solde annuel moyen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Monde!$AC$4:$AC$17</c:f>
              <c:numCache>
                <c:formatCode>#\ ###\ ###\ ##0;\-#\ ###\ ###\ ##0;0</c:formatCode>
                <c:ptCount val="14"/>
                <c:pt idx="0">
                  <c:v>47317763</c:v>
                </c:pt>
                <c:pt idx="1">
                  <c:v>52385967.200000003</c:v>
                </c:pt>
                <c:pt idx="2">
                  <c:v>60926766.399999999</c:v>
                </c:pt>
                <c:pt idx="3">
                  <c:v>72170683.400000006</c:v>
                </c:pt>
                <c:pt idx="4">
                  <c:v>75808710.599999994</c:v>
                </c:pt>
                <c:pt idx="5">
                  <c:v>75704590.799999997</c:v>
                </c:pt>
                <c:pt idx="6">
                  <c:v>82583638</c:v>
                </c:pt>
                <c:pt idx="7">
                  <c:v>91261864.200000003</c:v>
                </c:pt>
                <c:pt idx="8">
                  <c:v>83396391</c:v>
                </c:pt>
                <c:pt idx="9">
                  <c:v>79856160.599999994</c:v>
                </c:pt>
                <c:pt idx="10">
                  <c:v>79682654.599999994</c:v>
                </c:pt>
                <c:pt idx="11">
                  <c:v>82983309.799999803</c:v>
                </c:pt>
                <c:pt idx="12">
                  <c:v>84594683.599999994</c:v>
                </c:pt>
                <c:pt idx="13">
                  <c:v>83000341.599999994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47F-4D73-9842-0762E8FBD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09312"/>
        <c:axId val="114309888"/>
      </c:scatterChart>
      <c:valAx>
        <c:axId val="114309312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309888"/>
        <c:crosses val="autoZero"/>
        <c:crossBetween val="midCat"/>
        <c:majorUnit val="5"/>
      </c:valAx>
      <c:valAx>
        <c:axId val="11430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309312"/>
        <c:crosses val="autoZero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1530468066491684"/>
          <c:y val="0.48320106368282911"/>
          <c:w val="0.29025087489063867"/>
          <c:h val="0.26206243956347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Comparaison des calculs</a:t>
            </a:r>
          </a:p>
        </c:rich>
      </c:tx>
      <c:layout>
        <c:manualLayout>
          <c:xMode val="edge"/>
          <c:yMode val="edge"/>
          <c:x val="0.3701666666666665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Monde!$E$3</c:f>
              <c:strCache>
                <c:ptCount val="1"/>
                <c:pt idx="0">
                  <c:v>Taux d'accroissement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Monde!$A$4:$A$74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Monde!$E$4:$E$74</c:f>
              <c:numCache>
                <c:formatCode>0.00%</c:formatCode>
                <c:ptCount val="71"/>
                <c:pt idx="0">
                  <c:v>1.8593313975320224E-2</c:v>
                </c:pt>
                <c:pt idx="1">
                  <c:v>1.7959117016064504E-2</c:v>
                </c:pt>
                <c:pt idx="2">
                  <c:v>1.7612368304447686E-2</c:v>
                </c:pt>
                <c:pt idx="3">
                  <c:v>1.7487488881942851E-2</c:v>
                </c:pt>
                <c:pt idx="4">
                  <c:v>1.7524310391747698E-2</c:v>
                </c:pt>
                <c:pt idx="5">
                  <c:v>1.7665504179820293E-2</c:v>
                </c:pt>
                <c:pt idx="6">
                  <c:v>1.7859916654983567E-2</c:v>
                </c:pt>
                <c:pt idx="7">
                  <c:v>1.8065420795151891E-2</c:v>
                </c:pt>
                <c:pt idx="8">
                  <c:v>1.8251335657274041E-2</c:v>
                </c:pt>
                <c:pt idx="9">
                  <c:v>1.8413277877763326E-2</c:v>
                </c:pt>
                <c:pt idx="10">
                  <c:v>1.8572129295955409E-2</c:v>
                </c:pt>
                <c:pt idx="11">
                  <c:v>1.8767948753462212E-2</c:v>
                </c:pt>
                <c:pt idx="12">
                  <c:v>1.9046115095101648E-2</c:v>
                </c:pt>
                <c:pt idx="13">
                  <c:v>1.9422522072298182E-2</c:v>
                </c:pt>
                <c:pt idx="14">
                  <c:v>1.9839608417526688E-2</c:v>
                </c:pt>
                <c:pt idx="15">
                  <c:v>2.0256112279690919E-2</c:v>
                </c:pt>
                <c:pt idx="16">
                  <c:v>2.0575180489739098E-2</c:v>
                </c:pt>
                <c:pt idx="17">
                  <c:v>2.0718493269985351E-2</c:v>
                </c:pt>
                <c:pt idx="18">
                  <c:v>2.0643342564595449E-2</c:v>
                </c:pt>
                <c:pt idx="19">
                  <c:v>2.0408100696322842E-2</c:v>
                </c:pt>
                <c:pt idx="20">
                  <c:v>2.0150080923388478E-2</c:v>
                </c:pt>
                <c:pt idx="21">
                  <c:v>1.9899428993872478E-2</c:v>
                </c:pt>
                <c:pt idx="22">
                  <c:v>1.9572107510920079E-2</c:v>
                </c:pt>
                <c:pt idx="23">
                  <c:v>1.9167356270060984E-2</c:v>
                </c:pt>
                <c:pt idx="24">
                  <c:v>1.8726642173731746E-2</c:v>
                </c:pt>
                <c:pt idx="25">
                  <c:v>1.8262085982083162E-2</c:v>
                </c:pt>
                <c:pt idx="26">
                  <c:v>1.7852468995394909E-2</c:v>
                </c:pt>
                <c:pt idx="27">
                  <c:v>1.7583157387952467E-2</c:v>
                </c:pt>
                <c:pt idx="28">
                  <c:v>1.7495046168921499E-2</c:v>
                </c:pt>
                <c:pt idx="29">
                  <c:v>1.7536277960896237E-2</c:v>
                </c:pt>
                <c:pt idx="30">
                  <c:v>1.7563791496062003E-2</c:v>
                </c:pt>
                <c:pt idx="31">
                  <c:v>1.7563151055985216E-2</c:v>
                </c:pt>
                <c:pt idx="32">
                  <c:v>1.7641526595501594E-2</c:v>
                </c:pt>
                <c:pt idx="33">
                  <c:v>1.7808111226255242E-2</c:v>
                </c:pt>
                <c:pt idx="34">
                  <c:v>1.8003262653961755E-2</c:v>
                </c:pt>
                <c:pt idx="35">
                  <c:v>1.8236571881883112E-2</c:v>
                </c:pt>
                <c:pt idx="36">
                  <c:v>1.8366757518082182E-2</c:v>
                </c:pt>
                <c:pt idx="37">
                  <c:v>1.8220135280721285E-2</c:v>
                </c:pt>
                <c:pt idx="38">
                  <c:v>1.7724475562859898E-2</c:v>
                </c:pt>
                <c:pt idx="39">
                  <c:v>1.6998086256339032E-2</c:v>
                </c:pt>
                <c:pt idx="40">
                  <c:v>1.620968700212554E-2</c:v>
                </c:pt>
                <c:pt idx="41">
                  <c:v>1.5509738310639174E-2</c:v>
                </c:pt>
                <c:pt idx="42">
                  <c:v>1.4923076483955527E-2</c:v>
                </c:pt>
                <c:pt idx="43">
                  <c:v>1.4505052458522738E-2</c:v>
                </c:pt>
                <c:pt idx="44">
                  <c:v>1.4212311724628418E-2</c:v>
                </c:pt>
                <c:pt idx="45">
                  <c:v>1.3947319515096304E-2</c:v>
                </c:pt>
                <c:pt idx="46">
                  <c:v>1.3666520468160233E-2</c:v>
                </c:pt>
                <c:pt idx="47">
                  <c:v>1.3414550551499857E-2</c:v>
                </c:pt>
                <c:pt idx="48">
                  <c:v>1.3186943265557572E-2</c:v>
                </c:pt>
                <c:pt idx="49">
                  <c:v>1.2984355743237516E-2</c:v>
                </c:pt>
                <c:pt idx="50">
                  <c:v>1.2798310681682638E-2</c:v>
                </c:pt>
                <c:pt idx="51">
                  <c:v>1.263879193843236E-2</c:v>
                </c:pt>
                <c:pt idx="52">
                  <c:v>1.2522625564197042E-2</c:v>
                </c:pt>
                <c:pt idx="53">
                  <c:v>1.2454774095294456E-2</c:v>
                </c:pt>
                <c:pt idx="54">
                  <c:v>1.2419772820528545E-2</c:v>
                </c:pt>
                <c:pt idx="55">
                  <c:v>1.2397770947350117E-2</c:v>
                </c:pt>
                <c:pt idx="56">
                  <c:v>1.2367897544415692E-2</c:v>
                </c:pt>
                <c:pt idx="57">
                  <c:v>1.2321869051737268E-2</c:v>
                </c:pt>
                <c:pt idx="58">
                  <c:v>1.2249919495928857E-2</c:v>
                </c:pt>
                <c:pt idx="59">
                  <c:v>1.2156050396151655E-2</c:v>
                </c:pt>
                <c:pt idx="60">
                  <c:v>1.2054646803662836E-2</c:v>
                </c:pt>
                <c:pt idx="61">
                  <c:v>1.1947999834158457E-2</c:v>
                </c:pt>
                <c:pt idx="62">
                  <c:v>1.1823613305119428E-2</c:v>
                </c:pt>
                <c:pt idx="63">
                  <c:v>1.1679230773345813E-2</c:v>
                </c:pt>
                <c:pt idx="64">
                  <c:v>1.1516961203615771E-2</c:v>
                </c:pt>
                <c:pt idx="65">
                  <c:v>1.1348153404691015E-2</c:v>
                </c:pt>
                <c:pt idx="66">
                  <c:v>1.1169415335368228E-2</c:v>
                </c:pt>
                <c:pt idx="67">
                  <c:v>1.0966794531731883E-2</c:v>
                </c:pt>
                <c:pt idx="68">
                  <c:v>1.0736977229887291E-2</c:v>
                </c:pt>
                <c:pt idx="69">
                  <c:v>1.0488667024641175E-2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BC-4A8D-8162-B53BB302BD4A}"/>
            </c:ext>
          </c:extLst>
        </c:ser>
        <c:ser>
          <c:idx val="1"/>
          <c:order val="1"/>
          <c:tx>
            <c:strRef>
              <c:f>Monde!$AD$3</c:f>
              <c:strCache>
                <c:ptCount val="1"/>
                <c:pt idx="0">
                  <c:v>Taux d'accroissement annuel moyen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Monde!$AD$4:$AD$16</c:f>
              <c:numCache>
                <c:formatCode>0.00%</c:formatCode>
                <c:ptCount val="13"/>
                <c:pt idx="0">
                  <c:v>1.7823976274717004E-2</c:v>
                </c:pt>
                <c:pt idx="1">
                  <c:v>1.8039339628750001E-2</c:v>
                </c:pt>
                <c:pt idx="2">
                  <c:v>1.9115679462375437E-2</c:v>
                </c:pt>
                <c:pt idx="3">
                  <c:v>2.0502975589451911E-2</c:v>
                </c:pt>
                <c:pt idx="4">
                  <c:v>1.9488307345573021E-2</c:v>
                </c:pt>
                <c:pt idx="5">
                  <c:v>1.7734637446395484E-2</c:v>
                </c:pt>
                <c:pt idx="6">
                  <c:v>1.7704856164221038E-2</c:v>
                </c:pt>
                <c:pt idx="7">
                  <c:v>1.7897724856263529E-2</c:v>
                </c:pt>
                <c:pt idx="8">
                  <c:v>1.5065133744637839E-2</c:v>
                </c:pt>
                <c:pt idx="9">
                  <c:v>1.3435082709858118E-2</c:v>
                </c:pt>
                <c:pt idx="10">
                  <c:v>1.2562891268381672E-2</c:v>
                </c:pt>
                <c:pt idx="11">
                  <c:v>1.2294979873034302E-2</c:v>
                </c:pt>
                <c:pt idx="12">
                  <c:v>1.1801202925756468E-2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EBC-4A8D-8162-B53BB302B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46240"/>
        <c:axId val="114346816"/>
      </c:scatterChart>
      <c:valAx>
        <c:axId val="114346240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346816"/>
        <c:crosses val="autoZero"/>
        <c:crossBetween val="midCat"/>
        <c:majorUnit val="5"/>
      </c:valAx>
      <c:valAx>
        <c:axId val="11434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346240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5033245844269463"/>
          <c:y val="0.45304703688354747"/>
          <c:w val="0.48300087489063864"/>
          <c:h val="0.24342312474098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19</xdr:row>
      <xdr:rowOff>0</xdr:rowOff>
    </xdr:from>
    <xdr:to>
      <xdr:col>12</xdr:col>
      <xdr:colOff>0</xdr:colOff>
      <xdr:row>34</xdr:row>
      <xdr:rowOff>38100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614F5AF3-B058-4968-9670-2920B1A83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12</xdr:col>
      <xdr:colOff>0</xdr:colOff>
      <xdr:row>18</xdr:row>
      <xdr:rowOff>38100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A3749085-978E-4FC7-96B7-1FF00044A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12</xdr:col>
      <xdr:colOff>0</xdr:colOff>
      <xdr:row>50</xdr:row>
      <xdr:rowOff>38100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0416571C-3110-4A08-800E-378A73183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0</xdr:colOff>
      <xdr:row>18</xdr:row>
      <xdr:rowOff>38100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xmlns="" id="{D3079B4F-C24D-4A06-9155-7B1DEAF5C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18</xdr:col>
      <xdr:colOff>0</xdr:colOff>
      <xdr:row>34</xdr:row>
      <xdr:rowOff>38100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xmlns="" id="{F17C7EC3-5A75-4EF1-A52D-BB1808007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19</xdr:row>
      <xdr:rowOff>0</xdr:rowOff>
    </xdr:from>
    <xdr:to>
      <xdr:col>24</xdr:col>
      <xdr:colOff>1190625</xdr:colOff>
      <xdr:row>34</xdr:row>
      <xdr:rowOff>38100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xmlns="" id="{85ED6BF7-7722-44FE-A62A-57ADF4ED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35</xdr:row>
      <xdr:rowOff>0</xdr:rowOff>
    </xdr:from>
    <xdr:to>
      <xdr:col>24</xdr:col>
      <xdr:colOff>1187824</xdr:colOff>
      <xdr:row>50</xdr:row>
      <xdr:rowOff>38100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xmlns="" id="{9B4988A1-3662-4949-9B35-80D38F662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0</xdr:colOff>
      <xdr:row>19</xdr:row>
      <xdr:rowOff>0</xdr:rowOff>
    </xdr:from>
    <xdr:to>
      <xdr:col>29</xdr:col>
      <xdr:colOff>526677</xdr:colOff>
      <xdr:row>34</xdr:row>
      <xdr:rowOff>38100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xmlns="" id="{8743C6BF-055D-48E7-847F-A5641C05E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35</xdr:row>
      <xdr:rowOff>0</xdr:rowOff>
    </xdr:from>
    <xdr:to>
      <xdr:col>29</xdr:col>
      <xdr:colOff>521804</xdr:colOff>
      <xdr:row>50</xdr:row>
      <xdr:rowOff>38100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xmlns="" id="{27BEBECF-F623-4DA2-B9EF-00A7B65A4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0</xdr:colOff>
      <xdr:row>19</xdr:row>
      <xdr:rowOff>0</xdr:rowOff>
    </xdr:from>
    <xdr:to>
      <xdr:col>43</xdr:col>
      <xdr:colOff>757128</xdr:colOff>
      <xdr:row>38</xdr:row>
      <xdr:rowOff>11206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xmlns="" id="{BDC8321A-A82C-4D35-8F19-A038B18EE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1357591</xdr:colOff>
      <xdr:row>18</xdr:row>
      <xdr:rowOff>190499</xdr:rowOff>
    </xdr:from>
    <xdr:to>
      <xdr:col>36</xdr:col>
      <xdr:colOff>616323</xdr:colOff>
      <xdr:row>38</xdr:row>
      <xdr:rowOff>89646</xdr:rowOff>
    </xdr:to>
    <xdr:graphicFrame macro="">
      <xdr:nvGraphicFramePr>
        <xdr:cNvPr id="20" name="Graphique 19">
          <a:extLst>
            <a:ext uri="{FF2B5EF4-FFF2-40B4-BE49-F238E27FC236}">
              <a16:creationId xmlns:a16="http://schemas.microsoft.com/office/drawing/2014/main" xmlns="" id="{40658D41-C63F-46A1-AFDB-2382D2A96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74"/>
  <sheetViews>
    <sheetView topLeftCell="S1" zoomScale="70" zoomScaleNormal="70" workbookViewId="0">
      <selection activeCell="W18" sqref="W18"/>
    </sheetView>
  </sheetViews>
  <sheetFormatPr baseColWidth="10" defaultRowHeight="14.5" x14ac:dyDescent="0.35"/>
  <cols>
    <col min="1" max="1" width="11.453125" style="2"/>
    <col min="2" max="2" width="20.7265625" style="3" bestFit="1" customWidth="1"/>
    <col min="3" max="3" width="12.7265625" bestFit="1" customWidth="1"/>
    <col min="4" max="4" width="13.81640625" bestFit="1" customWidth="1"/>
    <col min="5" max="5" width="12.26953125" customWidth="1"/>
    <col min="19" max="19" width="4.453125" customWidth="1"/>
    <col min="20" max="20" width="6.81640625" bestFit="1" customWidth="1"/>
    <col min="21" max="21" width="14.453125" bestFit="1" customWidth="1"/>
    <col min="22" max="22" width="9.7265625" bestFit="1" customWidth="1"/>
    <col min="23" max="23" width="14.81640625" bestFit="1" customWidth="1"/>
    <col min="24" max="24" width="13.26953125" customWidth="1"/>
    <col min="25" max="25" width="22.26953125" bestFit="1" customWidth="1"/>
    <col min="26" max="26" width="11.1796875" bestFit="1" customWidth="1"/>
    <col min="27" max="27" width="17.7265625" bestFit="1" customWidth="1"/>
    <col min="28" max="28" width="11.1796875" bestFit="1" customWidth="1"/>
    <col min="29" max="29" width="20.1796875" bestFit="1" customWidth="1"/>
    <col min="30" max="30" width="20.453125" customWidth="1"/>
    <col min="31" max="31" width="21.1796875" customWidth="1"/>
    <col min="34" max="34" width="14.7265625" bestFit="1" customWidth="1"/>
  </cols>
  <sheetData>
    <row r="2" spans="1:39" x14ac:dyDescent="0.35">
      <c r="A2" s="28" t="s">
        <v>16</v>
      </c>
      <c r="B2" s="28"/>
      <c r="C2" s="28"/>
      <c r="D2" s="28"/>
      <c r="E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13"/>
    </row>
    <row r="3" spans="1:39" ht="43.5" x14ac:dyDescent="0.35">
      <c r="A3" s="10" t="s">
        <v>0</v>
      </c>
      <c r="B3" s="10" t="s">
        <v>2</v>
      </c>
      <c r="C3" s="10" t="s">
        <v>1</v>
      </c>
      <c r="D3" s="10" t="s">
        <v>7</v>
      </c>
      <c r="E3" s="10" t="s">
        <v>8</v>
      </c>
      <c r="T3" s="10" t="s">
        <v>0</v>
      </c>
      <c r="U3" s="10" t="s">
        <v>10</v>
      </c>
      <c r="V3" s="10" t="s">
        <v>11</v>
      </c>
      <c r="W3" s="10" t="s">
        <v>1</v>
      </c>
      <c r="X3" s="10" t="s">
        <v>9</v>
      </c>
      <c r="Y3" s="10" t="s">
        <v>4</v>
      </c>
      <c r="Z3" s="10" t="s">
        <v>3</v>
      </c>
      <c r="AA3" s="10" t="s">
        <v>5</v>
      </c>
      <c r="AB3" s="10" t="s">
        <v>6</v>
      </c>
      <c r="AC3" s="10" t="s">
        <v>12</v>
      </c>
      <c r="AD3" s="10" t="s">
        <v>15</v>
      </c>
      <c r="AE3" s="10" t="s">
        <v>13</v>
      </c>
      <c r="AF3" s="10" t="s">
        <v>14</v>
      </c>
      <c r="AG3" s="10" t="s">
        <v>21</v>
      </c>
      <c r="AH3" s="10" t="s">
        <v>22</v>
      </c>
      <c r="AI3" s="10" t="s">
        <v>23</v>
      </c>
    </row>
    <row r="4" spans="1:39" x14ac:dyDescent="0.35">
      <c r="A4" s="4">
        <v>1950</v>
      </c>
      <c r="B4" s="11">
        <v>2536431.0180000002</v>
      </c>
      <c r="C4" s="11">
        <f>B4*1000</f>
        <v>2536431018</v>
      </c>
      <c r="D4" s="11">
        <f>C5-C4</f>
        <v>47603209</v>
      </c>
      <c r="E4" s="9">
        <f>D4/AVERAGE(C4:C5)</f>
        <v>1.8593313975320224E-2</v>
      </c>
      <c r="T4" s="2">
        <v>1950</v>
      </c>
      <c r="U4" s="2">
        <f>AVERAGE(T4:T5)</f>
        <v>1952.5</v>
      </c>
      <c r="V4" s="2" t="str">
        <f>CONCATENATE(T4,"-",T4+4)</f>
        <v>1950-1954</v>
      </c>
      <c r="W4" s="11">
        <f>C4</f>
        <v>2536431018</v>
      </c>
      <c r="X4" s="11">
        <f>W5-W4</f>
        <v>236588815</v>
      </c>
      <c r="Y4" s="11">
        <v>490291.78499999997</v>
      </c>
      <c r="Z4" s="11">
        <f>Y4*1000</f>
        <v>490291785</v>
      </c>
      <c r="AA4" s="11">
        <v>253702.97</v>
      </c>
      <c r="AB4" s="11">
        <f>AA4*1000</f>
        <v>253702970</v>
      </c>
      <c r="AC4" s="11">
        <f>X4/5</f>
        <v>47317763</v>
      </c>
      <c r="AD4" s="12">
        <f>AC4/AVERAGE(W4:W5)</f>
        <v>1.7823976274717004E-2</v>
      </c>
      <c r="AE4" s="11">
        <f>Z4/5</f>
        <v>98058357</v>
      </c>
      <c r="AF4" s="11">
        <f>AB4/5</f>
        <v>50740594</v>
      </c>
      <c r="AG4" s="18">
        <f>1000*AE4/AVERAGE(W4:W5)</f>
        <v>36.937287773002495</v>
      </c>
      <c r="AH4" s="19">
        <f>1000*AF4/AVERAGE(W4:W5)</f>
        <v>19.113311498285494</v>
      </c>
      <c r="AI4" s="14">
        <f>AG4-AH4</f>
        <v>17.823976274717001</v>
      </c>
      <c r="AJ4" s="1"/>
      <c r="AK4" s="1"/>
      <c r="AL4" s="1"/>
      <c r="AM4" s="1"/>
    </row>
    <row r="5" spans="1:39" x14ac:dyDescent="0.35">
      <c r="A5" s="4">
        <v>1951</v>
      </c>
      <c r="B5" s="11">
        <v>2584034.227</v>
      </c>
      <c r="C5" s="11">
        <f t="shared" ref="C5:C68" si="0">B5*1000</f>
        <v>2584034227</v>
      </c>
      <c r="D5" s="11">
        <f t="shared" ref="D5:D68" si="1">C6-C5</f>
        <v>46827463</v>
      </c>
      <c r="E5" s="9">
        <f t="shared" ref="E5:E68" si="2">D5/AVERAGE(C5:C6)</f>
        <v>1.7959117016064504E-2</v>
      </c>
      <c r="T5" s="2">
        <v>1955</v>
      </c>
      <c r="U5" s="2">
        <f t="shared" ref="U5:U17" si="3">AVERAGE(T5:T6)</f>
        <v>1957.5</v>
      </c>
      <c r="V5" s="2" t="str">
        <f t="shared" ref="V5:V17" si="4">CONCATENATE(T5,"-",T5+4)</f>
        <v>1955-1959</v>
      </c>
      <c r="W5" s="11">
        <f>W4+Z4-AB4</f>
        <v>2773019833</v>
      </c>
      <c r="X5" s="11">
        <f t="shared" ref="X5:X17" si="5">W6-W5</f>
        <v>261929836</v>
      </c>
      <c r="Y5" s="11">
        <v>514362.27299999999</v>
      </c>
      <c r="Z5" s="11">
        <f t="shared" ref="Z5:Z17" si="6">Y5*1000</f>
        <v>514362273</v>
      </c>
      <c r="AA5" s="11">
        <v>252432.43700000001</v>
      </c>
      <c r="AB5" s="11">
        <f t="shared" ref="AB5:AB17" si="7">AA5*1000</f>
        <v>252432437</v>
      </c>
      <c r="AC5" s="11">
        <f t="shared" ref="AC5:AC17" si="8">X5/5</f>
        <v>52385967.200000003</v>
      </c>
      <c r="AD5" s="12">
        <f t="shared" ref="AD5:AD17" si="9">AC5/AVERAGE(W5:W6)</f>
        <v>1.8039339628750001E-2</v>
      </c>
      <c r="AE5" s="11">
        <f t="shared" ref="AE5:AE17" si="10">Z5/5</f>
        <v>102872454.59999999</v>
      </c>
      <c r="AF5" s="11">
        <f t="shared" ref="AF5:AF17" si="11">AB5/5</f>
        <v>50486487.399999999</v>
      </c>
      <c r="AG5" s="18">
        <f t="shared" ref="AG5:AG16" si="12">1000*AE5/AVERAGE(W5:W6)</f>
        <v>35.424584982608955</v>
      </c>
      <c r="AH5" s="19">
        <f t="shared" ref="AH5:AH16" si="13">1000*AF5/AVERAGE(W5:W6)</f>
        <v>17.385245353858952</v>
      </c>
      <c r="AI5" s="14">
        <f t="shared" ref="AI5:AI16" si="14">AG5-AH5</f>
        <v>18.039339628750003</v>
      </c>
      <c r="AJ5" s="1"/>
      <c r="AK5" s="1"/>
      <c r="AL5" s="1"/>
      <c r="AM5" s="1"/>
    </row>
    <row r="6" spans="1:39" x14ac:dyDescent="0.35">
      <c r="A6" s="4">
        <v>1952</v>
      </c>
      <c r="B6" s="11">
        <v>2630861.69</v>
      </c>
      <c r="C6" s="11">
        <f t="shared" si="0"/>
        <v>2630861690</v>
      </c>
      <c r="D6" s="11">
        <f t="shared" si="1"/>
        <v>46747371</v>
      </c>
      <c r="E6" s="9">
        <f t="shared" si="2"/>
        <v>1.7612368304447686E-2</v>
      </c>
      <c r="T6" s="2">
        <v>1960</v>
      </c>
      <c r="U6" s="2">
        <f t="shared" si="3"/>
        <v>1962.5</v>
      </c>
      <c r="V6" s="2" t="str">
        <f t="shared" si="4"/>
        <v>1960-1964</v>
      </c>
      <c r="W6" s="11">
        <f t="shared" ref="W6:W18" si="15">W5+Z5-AB5</f>
        <v>3034949669</v>
      </c>
      <c r="X6" s="11">
        <f t="shared" si="5"/>
        <v>304633832</v>
      </c>
      <c r="Y6" s="11">
        <v>561400.82499999995</v>
      </c>
      <c r="Z6" s="11">
        <f t="shared" si="6"/>
        <v>561400825</v>
      </c>
      <c r="AA6" s="11">
        <v>256766.99299999999</v>
      </c>
      <c r="AB6" s="11">
        <f t="shared" si="7"/>
        <v>256766993</v>
      </c>
      <c r="AC6" s="11">
        <f t="shared" si="8"/>
        <v>60926766.399999999</v>
      </c>
      <c r="AD6" s="12">
        <f t="shared" si="9"/>
        <v>1.9115679462375437E-2</v>
      </c>
      <c r="AE6" s="11">
        <f t="shared" si="10"/>
        <v>112280165</v>
      </c>
      <c r="AF6" s="11">
        <f t="shared" si="11"/>
        <v>51353398.600000001</v>
      </c>
      <c r="AG6" s="18">
        <f t="shared" si="12"/>
        <v>35.227729468383956</v>
      </c>
      <c r="AH6" s="19">
        <f t="shared" si="13"/>
        <v>16.11205000600852</v>
      </c>
      <c r="AI6" s="14">
        <f t="shared" si="14"/>
        <v>19.115679462375436</v>
      </c>
      <c r="AJ6" s="1"/>
      <c r="AK6" s="1"/>
      <c r="AL6" s="1"/>
      <c r="AM6" s="1"/>
    </row>
    <row r="7" spans="1:39" x14ac:dyDescent="0.35">
      <c r="A7" s="4">
        <v>1953</v>
      </c>
      <c r="B7" s="11">
        <v>2677609.0610000002</v>
      </c>
      <c r="C7" s="11">
        <f t="shared" si="0"/>
        <v>2677609061</v>
      </c>
      <c r="D7" s="11">
        <f t="shared" si="1"/>
        <v>47237693</v>
      </c>
      <c r="E7" s="9">
        <f t="shared" si="2"/>
        <v>1.7487488881942851E-2</v>
      </c>
      <c r="T7" s="2">
        <v>1965</v>
      </c>
      <c r="U7" s="2">
        <f t="shared" si="3"/>
        <v>1967.5</v>
      </c>
      <c r="V7" s="2" t="str">
        <f t="shared" si="4"/>
        <v>1965-1969</v>
      </c>
      <c r="W7" s="11">
        <f t="shared" si="15"/>
        <v>3339583501</v>
      </c>
      <c r="X7" s="11">
        <f t="shared" si="5"/>
        <v>360853417</v>
      </c>
      <c r="Y7" s="11">
        <v>598599.36300000001</v>
      </c>
      <c r="Z7" s="11">
        <f t="shared" si="6"/>
        <v>598599363</v>
      </c>
      <c r="AA7" s="11">
        <v>237745.946</v>
      </c>
      <c r="AB7" s="11">
        <f t="shared" si="7"/>
        <v>237745946</v>
      </c>
      <c r="AC7" s="11">
        <f t="shared" si="8"/>
        <v>72170683.400000006</v>
      </c>
      <c r="AD7" s="12">
        <f t="shared" si="9"/>
        <v>2.0502975589451911E-2</v>
      </c>
      <c r="AE7" s="11">
        <f t="shared" si="10"/>
        <v>119719872.59999999</v>
      </c>
      <c r="AF7" s="11">
        <f t="shared" si="11"/>
        <v>47549189.200000003</v>
      </c>
      <c r="AG7" s="18">
        <f t="shared" si="12"/>
        <v>34.01122879612489</v>
      </c>
      <c r="AH7" s="19">
        <f t="shared" si="13"/>
        <v>13.508253206672979</v>
      </c>
      <c r="AI7" s="14">
        <f t="shared" si="14"/>
        <v>20.502975589451911</v>
      </c>
      <c r="AJ7" s="1"/>
      <c r="AK7" s="1"/>
      <c r="AL7" s="1"/>
      <c r="AM7" s="1"/>
    </row>
    <row r="8" spans="1:39" x14ac:dyDescent="0.35">
      <c r="A8" s="4">
        <v>1954</v>
      </c>
      <c r="B8" s="11">
        <v>2724846.7540000002</v>
      </c>
      <c r="C8" s="11">
        <f t="shared" si="0"/>
        <v>2724846754</v>
      </c>
      <c r="D8" s="11">
        <f t="shared" si="1"/>
        <v>48173161</v>
      </c>
      <c r="E8" s="9">
        <f t="shared" si="2"/>
        <v>1.7524310391747698E-2</v>
      </c>
      <c r="T8" s="2">
        <v>1970</v>
      </c>
      <c r="U8" s="2">
        <f t="shared" si="3"/>
        <v>1972.5</v>
      </c>
      <c r="V8" s="2" t="str">
        <f t="shared" si="4"/>
        <v>1970-1974</v>
      </c>
      <c r="W8" s="11">
        <f t="shared" si="15"/>
        <v>3700436918</v>
      </c>
      <c r="X8" s="11">
        <f t="shared" si="5"/>
        <v>379043553</v>
      </c>
      <c r="Y8" s="11">
        <v>612104.17500000005</v>
      </c>
      <c r="Z8" s="11">
        <f t="shared" si="6"/>
        <v>612104175</v>
      </c>
      <c r="AA8" s="11">
        <v>233060.622</v>
      </c>
      <c r="AB8" s="11">
        <f t="shared" si="7"/>
        <v>233060622</v>
      </c>
      <c r="AC8" s="11">
        <f t="shared" si="8"/>
        <v>75808710.599999994</v>
      </c>
      <c r="AD8" s="12">
        <f t="shared" si="9"/>
        <v>1.9488307345573021E-2</v>
      </c>
      <c r="AE8" s="11">
        <f t="shared" si="10"/>
        <v>122420835</v>
      </c>
      <c r="AF8" s="11">
        <f t="shared" si="11"/>
        <v>46612124.399999999</v>
      </c>
      <c r="AG8" s="18">
        <f t="shared" si="12"/>
        <v>31.470985841852361</v>
      </c>
      <c r="AH8" s="19">
        <f t="shared" si="13"/>
        <v>11.982678496279339</v>
      </c>
      <c r="AI8" s="14">
        <f t="shared" si="14"/>
        <v>19.48830734557302</v>
      </c>
      <c r="AJ8" s="1"/>
      <c r="AK8" s="1"/>
      <c r="AL8" s="1"/>
      <c r="AM8" s="1"/>
    </row>
    <row r="9" spans="1:39" x14ac:dyDescent="0.35">
      <c r="A9" s="4">
        <v>1955</v>
      </c>
      <c r="B9" s="11">
        <v>2773019.915</v>
      </c>
      <c r="C9" s="11">
        <f t="shared" si="0"/>
        <v>2773019915</v>
      </c>
      <c r="D9" s="11">
        <f t="shared" si="1"/>
        <v>49423339</v>
      </c>
      <c r="E9" s="9">
        <f t="shared" si="2"/>
        <v>1.7665504179820293E-2</v>
      </c>
      <c r="T9" s="2">
        <v>1975</v>
      </c>
      <c r="U9" s="2">
        <f t="shared" si="3"/>
        <v>1977.5</v>
      </c>
      <c r="V9" s="2" t="str">
        <f t="shared" si="4"/>
        <v>1975-1979</v>
      </c>
      <c r="W9" s="11">
        <f t="shared" si="15"/>
        <v>4079480471</v>
      </c>
      <c r="X9" s="11">
        <f t="shared" si="5"/>
        <v>378522954</v>
      </c>
      <c r="Y9" s="11">
        <v>608084.11300000001</v>
      </c>
      <c r="Z9" s="11">
        <f t="shared" si="6"/>
        <v>608084113</v>
      </c>
      <c r="AA9" s="11">
        <v>229561.15900000001</v>
      </c>
      <c r="AB9" s="11">
        <f t="shared" si="7"/>
        <v>229561159</v>
      </c>
      <c r="AC9" s="11">
        <f t="shared" si="8"/>
        <v>75704590.799999997</v>
      </c>
      <c r="AD9" s="12">
        <f t="shared" si="9"/>
        <v>1.7734637446395484E-2</v>
      </c>
      <c r="AE9" s="11">
        <f t="shared" si="10"/>
        <v>121616822.59999999</v>
      </c>
      <c r="AF9" s="11">
        <f t="shared" si="11"/>
        <v>45912231.799999997</v>
      </c>
      <c r="AG9" s="18">
        <f t="shared" si="12"/>
        <v>28.490085388501914</v>
      </c>
      <c r="AH9" s="19">
        <f t="shared" si="13"/>
        <v>10.755447942106432</v>
      </c>
      <c r="AI9" s="14">
        <f t="shared" si="14"/>
        <v>17.734637446395482</v>
      </c>
      <c r="AJ9" s="1"/>
      <c r="AK9" s="1"/>
      <c r="AL9" s="1"/>
      <c r="AM9" s="1"/>
    </row>
    <row r="10" spans="1:39" ht="15" thickBot="1" x14ac:dyDescent="0.4">
      <c r="A10" s="4">
        <v>1956</v>
      </c>
      <c r="B10" s="11">
        <v>2822443.2540000002</v>
      </c>
      <c r="C10" s="11">
        <f t="shared" si="0"/>
        <v>2822443254</v>
      </c>
      <c r="D10" s="11">
        <f t="shared" si="1"/>
        <v>50862804</v>
      </c>
      <c r="E10" s="9">
        <f t="shared" si="2"/>
        <v>1.7859916654983567E-2</v>
      </c>
      <c r="T10" s="2">
        <v>1980</v>
      </c>
      <c r="U10" s="2">
        <f t="shared" si="3"/>
        <v>1982.5</v>
      </c>
      <c r="V10" s="2" t="str">
        <f t="shared" si="4"/>
        <v>1980-1984</v>
      </c>
      <c r="W10" s="11">
        <f t="shared" si="15"/>
        <v>4458003425</v>
      </c>
      <c r="X10" s="11">
        <f t="shared" si="5"/>
        <v>412918190</v>
      </c>
      <c r="Y10" s="11">
        <v>647106.91899999999</v>
      </c>
      <c r="Z10" s="11">
        <f t="shared" si="6"/>
        <v>647106919</v>
      </c>
      <c r="AA10" s="11">
        <v>234188.72899999999</v>
      </c>
      <c r="AB10" s="11">
        <f t="shared" si="7"/>
        <v>234188729</v>
      </c>
      <c r="AC10" s="11">
        <f t="shared" si="8"/>
        <v>82583638</v>
      </c>
      <c r="AD10" s="12">
        <f t="shared" si="9"/>
        <v>1.7704856164221038E-2</v>
      </c>
      <c r="AE10" s="11">
        <f t="shared" si="10"/>
        <v>129421383.8</v>
      </c>
      <c r="AF10" s="11">
        <f t="shared" si="11"/>
        <v>46837745.799999997</v>
      </c>
      <c r="AG10" s="18">
        <f t="shared" si="12"/>
        <v>27.746258705065124</v>
      </c>
      <c r="AH10" s="19">
        <f t="shared" si="13"/>
        <v>10.041402540844084</v>
      </c>
      <c r="AI10" s="14">
        <f t="shared" si="14"/>
        <v>17.704856164221042</v>
      </c>
      <c r="AJ10" s="1"/>
      <c r="AK10" s="1"/>
      <c r="AL10" s="1"/>
      <c r="AM10" s="1"/>
    </row>
    <row r="11" spans="1:39" ht="15" thickBot="1" x14ac:dyDescent="0.4">
      <c r="A11" s="4">
        <v>1957</v>
      </c>
      <c r="B11" s="11">
        <v>2873306.0580000002</v>
      </c>
      <c r="C11" s="11">
        <f t="shared" si="0"/>
        <v>2873306058</v>
      </c>
      <c r="D11" s="11">
        <f t="shared" si="1"/>
        <v>52380622</v>
      </c>
      <c r="E11" s="9">
        <f t="shared" si="2"/>
        <v>1.8065420795151891E-2</v>
      </c>
      <c r="T11" s="2">
        <v>1985</v>
      </c>
      <c r="U11" s="2">
        <f t="shared" si="3"/>
        <v>1987.5</v>
      </c>
      <c r="V11" s="2" t="str">
        <f t="shared" si="4"/>
        <v>1985-1989</v>
      </c>
      <c r="W11" s="11">
        <f t="shared" si="15"/>
        <v>4870921615</v>
      </c>
      <c r="X11" s="30">
        <f t="shared" si="5"/>
        <v>456309321</v>
      </c>
      <c r="Y11" s="11">
        <v>697950.24</v>
      </c>
      <c r="Z11" s="11">
        <f t="shared" si="6"/>
        <v>697950240</v>
      </c>
      <c r="AA11" s="11">
        <v>241640.91899999999</v>
      </c>
      <c r="AB11" s="11">
        <f t="shared" si="7"/>
        <v>241640919</v>
      </c>
      <c r="AC11" s="11">
        <f t="shared" si="8"/>
        <v>91261864.200000003</v>
      </c>
      <c r="AD11" s="12">
        <f t="shared" si="9"/>
        <v>1.7897724856263529E-2</v>
      </c>
      <c r="AE11" s="11">
        <f t="shared" si="10"/>
        <v>139590048</v>
      </c>
      <c r="AF11" s="11">
        <f t="shared" si="11"/>
        <v>48328183.799999997</v>
      </c>
      <c r="AG11" s="18">
        <f t="shared" si="12"/>
        <v>27.375555974853938</v>
      </c>
      <c r="AH11" s="19">
        <f t="shared" si="13"/>
        <v>9.4778311185904123</v>
      </c>
      <c r="AI11" s="14">
        <f t="shared" si="14"/>
        <v>17.897724856263526</v>
      </c>
      <c r="AJ11" s="1"/>
      <c r="AK11" s="1"/>
      <c r="AL11" s="1"/>
      <c r="AM11" s="1"/>
    </row>
    <row r="12" spans="1:39" ht="15" thickBot="1" x14ac:dyDescent="0.4">
      <c r="A12" s="4">
        <v>1958</v>
      </c>
      <c r="B12" s="11">
        <v>2925686.68</v>
      </c>
      <c r="C12" s="11">
        <f t="shared" si="0"/>
        <v>2925686680</v>
      </c>
      <c r="D12" s="11">
        <f t="shared" si="1"/>
        <v>53889467</v>
      </c>
      <c r="E12" s="9">
        <f t="shared" si="2"/>
        <v>1.8251335657274041E-2</v>
      </c>
      <c r="T12" s="2">
        <v>1990</v>
      </c>
      <c r="U12" s="2">
        <f t="shared" si="3"/>
        <v>1992.5</v>
      </c>
      <c r="V12" s="2" t="str">
        <f t="shared" si="4"/>
        <v>1990-1994</v>
      </c>
      <c r="W12" s="11">
        <f t="shared" si="15"/>
        <v>5327230936</v>
      </c>
      <c r="X12" s="11">
        <f t="shared" si="5"/>
        <v>416981955</v>
      </c>
      <c r="Y12" s="30">
        <v>669030.91500000004</v>
      </c>
      <c r="Z12" s="30">
        <f t="shared" si="6"/>
        <v>669030915</v>
      </c>
      <c r="AA12" s="11">
        <v>252048.96</v>
      </c>
      <c r="AB12" s="11">
        <f t="shared" si="7"/>
        <v>252048960</v>
      </c>
      <c r="AC12" s="11">
        <f t="shared" si="8"/>
        <v>83396391</v>
      </c>
      <c r="AD12" s="12">
        <f t="shared" si="9"/>
        <v>1.5065133744637839E-2</v>
      </c>
      <c r="AE12" s="11">
        <f t="shared" si="10"/>
        <v>133806183</v>
      </c>
      <c r="AF12" s="11">
        <f t="shared" si="11"/>
        <v>50409792</v>
      </c>
      <c r="AG12" s="18">
        <f t="shared" si="12"/>
        <v>24.171406203351005</v>
      </c>
      <c r="AH12" s="19">
        <f t="shared" si="13"/>
        <v>9.1062724587131658</v>
      </c>
      <c r="AI12" s="14">
        <f t="shared" si="14"/>
        <v>15.065133744637839</v>
      </c>
      <c r="AJ12" s="1"/>
      <c r="AK12" s="1"/>
      <c r="AL12" s="1"/>
      <c r="AM12" s="1"/>
    </row>
    <row r="13" spans="1:39" ht="15" thickBot="1" x14ac:dyDescent="0.4">
      <c r="A13" s="4">
        <v>1959</v>
      </c>
      <c r="B13" s="11">
        <v>2979576.1469999999</v>
      </c>
      <c r="C13" s="11">
        <f t="shared" si="0"/>
        <v>2979576147</v>
      </c>
      <c r="D13" s="11">
        <f t="shared" si="1"/>
        <v>55373568</v>
      </c>
      <c r="E13" s="9">
        <f t="shared" si="2"/>
        <v>1.8413277877763326E-2</v>
      </c>
      <c r="T13" s="2">
        <v>1995</v>
      </c>
      <c r="U13" s="2">
        <f t="shared" si="3"/>
        <v>1997.5</v>
      </c>
      <c r="V13" s="2" t="str">
        <f t="shared" si="4"/>
        <v>1995-1999</v>
      </c>
      <c r="W13" s="11">
        <f t="shared" si="15"/>
        <v>5744212891</v>
      </c>
      <c r="X13" s="11">
        <f t="shared" si="5"/>
        <v>399280803</v>
      </c>
      <c r="Y13" s="11">
        <v>660106.26100000006</v>
      </c>
      <c r="Z13" s="11">
        <f t="shared" si="6"/>
        <v>660106261</v>
      </c>
      <c r="AA13" s="30">
        <v>260825.45800000001</v>
      </c>
      <c r="AB13" s="30">
        <f t="shared" si="7"/>
        <v>260825458</v>
      </c>
      <c r="AC13" s="11">
        <f t="shared" si="8"/>
        <v>79856160.599999994</v>
      </c>
      <c r="AD13" s="12">
        <f t="shared" si="9"/>
        <v>1.3435082709858118E-2</v>
      </c>
      <c r="AE13" s="11">
        <f t="shared" si="10"/>
        <v>132021252.2</v>
      </c>
      <c r="AF13" s="11">
        <f t="shared" si="11"/>
        <v>52165091.600000001</v>
      </c>
      <c r="AG13" s="18">
        <f t="shared" si="12"/>
        <v>22.211391449816812</v>
      </c>
      <c r="AH13" s="19">
        <f t="shared" si="13"/>
        <v>8.7763087399586919</v>
      </c>
      <c r="AI13" s="14">
        <f t="shared" si="14"/>
        <v>13.43508270985812</v>
      </c>
      <c r="AJ13" s="1"/>
      <c r="AK13" s="1"/>
      <c r="AL13" s="1"/>
      <c r="AM13" s="1"/>
    </row>
    <row r="14" spans="1:39" ht="15" thickBot="1" x14ac:dyDescent="0.4">
      <c r="A14" s="4">
        <v>1960</v>
      </c>
      <c r="B14" s="11">
        <v>3034949.7149999999</v>
      </c>
      <c r="C14" s="11">
        <f t="shared" si="0"/>
        <v>3034949715</v>
      </c>
      <c r="D14" s="11">
        <f t="shared" si="1"/>
        <v>56893798</v>
      </c>
      <c r="E14" s="9">
        <f t="shared" si="2"/>
        <v>1.8572129295955409E-2</v>
      </c>
      <c r="T14" s="2">
        <v>2000</v>
      </c>
      <c r="U14" s="2">
        <f t="shared" si="3"/>
        <v>2002.5</v>
      </c>
      <c r="V14" s="2" t="str">
        <f t="shared" si="4"/>
        <v>2000-2004</v>
      </c>
      <c r="W14" s="11">
        <f t="shared" si="15"/>
        <v>6143493694</v>
      </c>
      <c r="X14" s="30">
        <f t="shared" si="5"/>
        <v>398413273</v>
      </c>
      <c r="Y14" s="11">
        <v>666529.348</v>
      </c>
      <c r="Z14" s="11">
        <f t="shared" si="6"/>
        <v>666529348</v>
      </c>
      <c r="AA14" s="11">
        <v>268116.07500000001</v>
      </c>
      <c r="AB14" s="11">
        <f t="shared" si="7"/>
        <v>268116075</v>
      </c>
      <c r="AC14" s="30">
        <f t="shared" si="8"/>
        <v>79682654.599999994</v>
      </c>
      <c r="AD14" s="31">
        <f t="shared" si="9"/>
        <v>1.2562891268381672E-2</v>
      </c>
      <c r="AE14" s="30">
        <f t="shared" si="10"/>
        <v>133305869.59999999</v>
      </c>
      <c r="AF14" s="30">
        <f t="shared" si="11"/>
        <v>53623215</v>
      </c>
      <c r="AG14" s="32">
        <f t="shared" si="12"/>
        <v>21.01721075469624</v>
      </c>
      <c r="AH14" s="33">
        <f t="shared" si="13"/>
        <v>8.4543194863145672</v>
      </c>
      <c r="AI14" s="34">
        <f t="shared" si="14"/>
        <v>12.562891268381673</v>
      </c>
      <c r="AJ14" s="1"/>
      <c r="AK14" s="1"/>
      <c r="AL14" s="1"/>
      <c r="AM14" s="1"/>
    </row>
    <row r="15" spans="1:39" ht="15" thickBot="1" x14ac:dyDescent="0.4">
      <c r="A15" s="4">
        <v>1961</v>
      </c>
      <c r="B15" s="11">
        <v>3091843.5129999998</v>
      </c>
      <c r="C15" s="11">
        <f t="shared" si="0"/>
        <v>3091843513</v>
      </c>
      <c r="D15" s="11">
        <f t="shared" si="1"/>
        <v>58577248</v>
      </c>
      <c r="E15" s="9">
        <f t="shared" si="2"/>
        <v>1.8767948753462212E-2</v>
      </c>
      <c r="T15" s="2">
        <v>2005</v>
      </c>
      <c r="U15" s="2">
        <f t="shared" si="3"/>
        <v>2007.5</v>
      </c>
      <c r="V15" s="2" t="str">
        <f t="shared" si="4"/>
        <v>2005-2009</v>
      </c>
      <c r="W15" s="30">
        <f t="shared" si="15"/>
        <v>6541906967</v>
      </c>
      <c r="X15" s="11">
        <f t="shared" si="5"/>
        <v>414916548.99999905</v>
      </c>
      <c r="Y15" s="11">
        <v>686395.223999999</v>
      </c>
      <c r="Z15" s="11">
        <f t="shared" si="6"/>
        <v>686395223.99999905</v>
      </c>
      <c r="AA15" s="11">
        <v>271478.67499999999</v>
      </c>
      <c r="AB15" s="11">
        <f t="shared" si="7"/>
        <v>271478675</v>
      </c>
      <c r="AC15" s="11">
        <f t="shared" si="8"/>
        <v>82983309.799999803</v>
      </c>
      <c r="AD15" s="12">
        <f t="shared" si="9"/>
        <v>1.2294979873034302E-2</v>
      </c>
      <c r="AE15" s="11">
        <f t="shared" si="10"/>
        <v>137279044.7999998</v>
      </c>
      <c r="AF15" s="11">
        <f t="shared" si="11"/>
        <v>54295735</v>
      </c>
      <c r="AG15" s="18">
        <f t="shared" si="12"/>
        <v>20.33954896319857</v>
      </c>
      <c r="AH15" s="19">
        <f t="shared" si="13"/>
        <v>8.0445690901642699</v>
      </c>
      <c r="AI15" s="14">
        <f t="shared" si="14"/>
        <v>12.294979873034301</v>
      </c>
      <c r="AJ15" s="1"/>
      <c r="AK15" s="1"/>
      <c r="AL15" s="1"/>
      <c r="AM15" s="1"/>
    </row>
    <row r="16" spans="1:39" x14ac:dyDescent="0.35">
      <c r="A16" s="4">
        <v>1962</v>
      </c>
      <c r="B16" s="11">
        <v>3150420.7609999999</v>
      </c>
      <c r="C16" s="11">
        <f t="shared" si="0"/>
        <v>3150420761</v>
      </c>
      <c r="D16" s="11">
        <f t="shared" si="1"/>
        <v>60580185</v>
      </c>
      <c r="E16" s="9">
        <f t="shared" si="2"/>
        <v>1.9046115095101648E-2</v>
      </c>
      <c r="T16" s="2">
        <v>2010</v>
      </c>
      <c r="U16" s="2">
        <f t="shared" si="3"/>
        <v>2012.5</v>
      </c>
      <c r="V16" s="2" t="str">
        <f t="shared" si="4"/>
        <v>2010-2014</v>
      </c>
      <c r="W16" s="11">
        <f t="shared" si="15"/>
        <v>6956823515.999999</v>
      </c>
      <c r="X16" s="11">
        <f t="shared" si="5"/>
        <v>422973418</v>
      </c>
      <c r="Y16" s="11">
        <v>697771.10699999996</v>
      </c>
      <c r="Z16" s="11">
        <f t="shared" si="6"/>
        <v>697771107</v>
      </c>
      <c r="AA16" s="11">
        <v>274797.68900000001</v>
      </c>
      <c r="AB16" s="11">
        <f t="shared" si="7"/>
        <v>274797689</v>
      </c>
      <c r="AC16" s="11">
        <f t="shared" si="8"/>
        <v>84594683.599999994</v>
      </c>
      <c r="AD16" s="12">
        <f t="shared" si="9"/>
        <v>1.1801202925756468E-2</v>
      </c>
      <c r="AE16" s="11">
        <f t="shared" si="10"/>
        <v>139554221.40000001</v>
      </c>
      <c r="AF16" s="11">
        <f t="shared" si="11"/>
        <v>54959537.799999997</v>
      </c>
      <c r="AG16" s="18">
        <f t="shared" si="12"/>
        <v>19.468217337092163</v>
      </c>
      <c r="AH16" s="19">
        <f t="shared" si="13"/>
        <v>7.6670144113356935</v>
      </c>
      <c r="AI16" s="14">
        <f t="shared" si="14"/>
        <v>11.801202925756471</v>
      </c>
      <c r="AJ16" s="1"/>
      <c r="AK16" s="1"/>
      <c r="AL16" s="1"/>
      <c r="AM16" s="1"/>
    </row>
    <row r="17" spans="1:39" x14ac:dyDescent="0.35">
      <c r="A17" s="4">
        <v>1963</v>
      </c>
      <c r="B17" s="11">
        <v>3211000.946</v>
      </c>
      <c r="C17" s="11">
        <f t="shared" si="0"/>
        <v>3211000946</v>
      </c>
      <c r="D17" s="11">
        <f t="shared" si="1"/>
        <v>62977326</v>
      </c>
      <c r="E17" s="9">
        <f t="shared" si="2"/>
        <v>1.9422522072298182E-2</v>
      </c>
      <c r="T17" s="2">
        <v>2015</v>
      </c>
      <c r="U17" s="2">
        <f t="shared" si="3"/>
        <v>2017.5</v>
      </c>
      <c r="V17" s="2" t="str">
        <f t="shared" si="4"/>
        <v>2015-2019</v>
      </c>
      <c r="W17" s="11">
        <f t="shared" si="15"/>
        <v>7379796933.999999</v>
      </c>
      <c r="X17" s="11">
        <f t="shared" si="5"/>
        <v>415001708</v>
      </c>
      <c r="Y17" s="11">
        <v>701277.93099999998</v>
      </c>
      <c r="Z17" s="11">
        <f t="shared" si="6"/>
        <v>701277931</v>
      </c>
      <c r="AA17" s="11">
        <v>286276.223</v>
      </c>
      <c r="AB17" s="11">
        <f t="shared" si="7"/>
        <v>286276223</v>
      </c>
      <c r="AC17" s="11">
        <f t="shared" si="8"/>
        <v>83000341.599999994</v>
      </c>
      <c r="AD17" s="12">
        <f t="shared" si="9"/>
        <v>1.0939381044365041E-2</v>
      </c>
      <c r="AE17" s="11">
        <f t="shared" si="10"/>
        <v>140255586.19999999</v>
      </c>
      <c r="AF17" s="11">
        <f t="shared" si="11"/>
        <v>57255244.600000001</v>
      </c>
      <c r="AG17" s="18">
        <f t="shared" ref="AG17" si="16">1000*AE17/AVERAGE(W17:W18)</f>
        <v>18.485578149025198</v>
      </c>
      <c r="AH17" s="19">
        <f t="shared" ref="AH17" si="17">1000*AF17/AVERAGE(W17:W18)</f>
        <v>7.5461971046601564</v>
      </c>
      <c r="AI17" s="14">
        <f t="shared" ref="AI17" si="18">AG17-AH17</f>
        <v>10.939381044365042</v>
      </c>
      <c r="AJ17" s="1"/>
      <c r="AK17" s="1"/>
      <c r="AL17" s="1"/>
      <c r="AM17" s="1"/>
    </row>
    <row r="18" spans="1:39" x14ac:dyDescent="0.35">
      <c r="A18" s="4">
        <v>1964</v>
      </c>
      <c r="B18" s="11">
        <v>3273978.2719999999</v>
      </c>
      <c r="C18" s="11">
        <f t="shared" si="0"/>
        <v>3273978272</v>
      </c>
      <c r="D18" s="11">
        <f t="shared" si="1"/>
        <v>65605238</v>
      </c>
      <c r="E18" s="9">
        <f t="shared" si="2"/>
        <v>1.9839608417526688E-2</v>
      </c>
      <c r="T18" s="2">
        <v>2020</v>
      </c>
      <c r="W18" s="11">
        <f t="shared" si="15"/>
        <v>7794798641.999999</v>
      </c>
      <c r="X18" s="5"/>
      <c r="AB18" s="1"/>
      <c r="AD18" s="7"/>
      <c r="AF18" s="11"/>
    </row>
    <row r="19" spans="1:39" x14ac:dyDescent="0.35">
      <c r="A19" s="4">
        <v>1965</v>
      </c>
      <c r="B19" s="11">
        <v>3339583.51</v>
      </c>
      <c r="C19" s="11">
        <f t="shared" si="0"/>
        <v>3339583510</v>
      </c>
      <c r="D19" s="11">
        <f t="shared" si="1"/>
        <v>68339121</v>
      </c>
      <c r="E19" s="9">
        <f t="shared" si="2"/>
        <v>2.0256112279690919E-2</v>
      </c>
    </row>
    <row r="20" spans="1:39" ht="15" x14ac:dyDescent="0.25">
      <c r="A20" s="4">
        <v>1966</v>
      </c>
      <c r="B20" s="11">
        <v>3407922.6310000001</v>
      </c>
      <c r="C20" s="11">
        <f t="shared" si="0"/>
        <v>3407922631</v>
      </c>
      <c r="D20" s="11">
        <f t="shared" si="1"/>
        <v>70847473</v>
      </c>
      <c r="E20" s="9">
        <f t="shared" si="2"/>
        <v>2.0575180489739098E-2</v>
      </c>
    </row>
    <row r="21" spans="1:39" ht="15" x14ac:dyDescent="0.25">
      <c r="A21" s="4">
        <v>1967</v>
      </c>
      <c r="B21" s="11">
        <v>3478770.1039999998</v>
      </c>
      <c r="C21" s="11">
        <f t="shared" si="0"/>
        <v>3478770104</v>
      </c>
      <c r="D21" s="11">
        <f t="shared" si="1"/>
        <v>72829332</v>
      </c>
      <c r="E21" s="9">
        <f t="shared" si="2"/>
        <v>2.0718493269985351E-2</v>
      </c>
    </row>
    <row r="22" spans="1:39" ht="15" x14ac:dyDescent="0.25">
      <c r="A22" s="4">
        <v>1968</v>
      </c>
      <c r="B22" s="11">
        <v>3551599.4360000002</v>
      </c>
      <c r="C22" s="11">
        <f t="shared" si="0"/>
        <v>3551599436</v>
      </c>
      <c r="D22" s="11">
        <f t="shared" si="1"/>
        <v>74081529</v>
      </c>
      <c r="E22" s="9">
        <f t="shared" si="2"/>
        <v>2.0643342564595449E-2</v>
      </c>
    </row>
    <row r="23" spans="1:39" ht="15" x14ac:dyDescent="0.25">
      <c r="A23" s="4">
        <v>1969</v>
      </c>
      <c r="B23" s="11">
        <v>3625680.9649999999</v>
      </c>
      <c r="C23" s="11">
        <f t="shared" si="0"/>
        <v>3625680965</v>
      </c>
      <c r="D23" s="11">
        <f t="shared" si="1"/>
        <v>74756077</v>
      </c>
      <c r="E23" s="9">
        <f t="shared" si="2"/>
        <v>2.0408100696322842E-2</v>
      </c>
    </row>
    <row r="24" spans="1:39" ht="15" x14ac:dyDescent="0.25">
      <c r="A24" s="4">
        <v>1970</v>
      </c>
      <c r="B24" s="11">
        <v>3700437.0419999999</v>
      </c>
      <c r="C24" s="11">
        <f t="shared" si="0"/>
        <v>3700437042</v>
      </c>
      <c r="D24" s="11">
        <f t="shared" si="1"/>
        <v>75322988</v>
      </c>
      <c r="E24" s="9">
        <f t="shared" si="2"/>
        <v>2.0150080923388478E-2</v>
      </c>
    </row>
    <row r="25" spans="1:39" ht="15" x14ac:dyDescent="0.25">
      <c r="A25" s="4">
        <v>1971</v>
      </c>
      <c r="B25" s="11">
        <v>3775760.03</v>
      </c>
      <c r="C25" s="11">
        <f t="shared" si="0"/>
        <v>3775760030</v>
      </c>
      <c r="D25" s="11">
        <f t="shared" si="1"/>
        <v>75890558</v>
      </c>
      <c r="E25" s="9">
        <f t="shared" si="2"/>
        <v>1.9899428993872478E-2</v>
      </c>
    </row>
    <row r="26" spans="1:39" ht="15" x14ac:dyDescent="0.25">
      <c r="A26" s="4">
        <v>1972</v>
      </c>
      <c r="B26" s="11">
        <v>3851650.588</v>
      </c>
      <c r="C26" s="11">
        <f t="shared" si="0"/>
        <v>3851650588</v>
      </c>
      <c r="D26" s="11">
        <f t="shared" si="1"/>
        <v>76129931</v>
      </c>
      <c r="E26" s="9">
        <f t="shared" si="2"/>
        <v>1.9572107510920079E-2</v>
      </c>
    </row>
    <row r="27" spans="1:39" ht="15" x14ac:dyDescent="0.25">
      <c r="A27" s="4">
        <v>1973</v>
      </c>
      <c r="B27" s="11">
        <v>3927780.5189999999</v>
      </c>
      <c r="C27" s="11">
        <f t="shared" si="0"/>
        <v>3927780519</v>
      </c>
      <c r="D27" s="11">
        <f t="shared" si="1"/>
        <v>76013659</v>
      </c>
      <c r="E27" s="9">
        <f t="shared" si="2"/>
        <v>1.9167356270060984E-2</v>
      </c>
    </row>
    <row r="28" spans="1:39" ht="15" x14ac:dyDescent="0.25">
      <c r="A28" s="4">
        <v>1974</v>
      </c>
      <c r="B28" s="11">
        <v>4003794.1779999998</v>
      </c>
      <c r="C28" s="11">
        <f t="shared" si="0"/>
        <v>4003794178</v>
      </c>
      <c r="D28" s="11">
        <f t="shared" si="1"/>
        <v>75686296</v>
      </c>
      <c r="E28" s="9">
        <f t="shared" si="2"/>
        <v>1.8726642173731746E-2</v>
      </c>
    </row>
    <row r="29" spans="1:39" ht="15" x14ac:dyDescent="0.25">
      <c r="A29" s="4">
        <v>1975</v>
      </c>
      <c r="B29" s="11">
        <v>4079480.4739999999</v>
      </c>
      <c r="C29" s="11">
        <f t="shared" si="0"/>
        <v>4079480474</v>
      </c>
      <c r="D29" s="11">
        <f t="shared" si="1"/>
        <v>75186353</v>
      </c>
      <c r="E29" s="9">
        <f t="shared" si="2"/>
        <v>1.8262085982083162E-2</v>
      </c>
    </row>
    <row r="30" spans="1:39" ht="15" x14ac:dyDescent="0.25">
      <c r="A30" s="4">
        <v>1976</v>
      </c>
      <c r="B30" s="11">
        <v>4154666.827</v>
      </c>
      <c r="C30" s="11">
        <f t="shared" si="0"/>
        <v>4154666827</v>
      </c>
      <c r="D30" s="11">
        <f t="shared" si="1"/>
        <v>74839092</v>
      </c>
      <c r="E30" s="9">
        <f t="shared" si="2"/>
        <v>1.7852468995394909E-2</v>
      </c>
    </row>
    <row r="31" spans="1:39" ht="15" x14ac:dyDescent="0.25">
      <c r="A31" s="4">
        <v>1977</v>
      </c>
      <c r="B31" s="11">
        <v>4229505.9189999998</v>
      </c>
      <c r="C31" s="11">
        <f t="shared" si="0"/>
        <v>4229505919</v>
      </c>
      <c r="D31" s="11">
        <f t="shared" si="1"/>
        <v>75027680</v>
      </c>
      <c r="E31" s="9">
        <f t="shared" si="2"/>
        <v>1.7583157387952467E-2</v>
      </c>
    </row>
    <row r="32" spans="1:39" x14ac:dyDescent="0.35">
      <c r="A32" s="4">
        <v>1978</v>
      </c>
      <c r="B32" s="11">
        <v>4304533.5990000004</v>
      </c>
      <c r="C32" s="11">
        <f t="shared" si="0"/>
        <v>4304533599</v>
      </c>
      <c r="D32" s="11">
        <f t="shared" si="1"/>
        <v>75972586</v>
      </c>
      <c r="E32" s="9">
        <f t="shared" si="2"/>
        <v>1.7495046168921499E-2</v>
      </c>
    </row>
    <row r="33" spans="1:5" x14ac:dyDescent="0.35">
      <c r="A33" s="4">
        <v>1979</v>
      </c>
      <c r="B33" s="11">
        <v>4380506.1849999996</v>
      </c>
      <c r="C33" s="11">
        <f t="shared" si="0"/>
        <v>4380506185</v>
      </c>
      <c r="D33" s="11">
        <f t="shared" si="1"/>
        <v>77497281</v>
      </c>
      <c r="E33" s="9">
        <f t="shared" si="2"/>
        <v>1.7536277960896237E-2</v>
      </c>
    </row>
    <row r="34" spans="1:5" x14ac:dyDescent="0.35">
      <c r="A34" s="4">
        <v>1980</v>
      </c>
      <c r="B34" s="11">
        <v>4458003.466</v>
      </c>
      <c r="C34" s="11">
        <f t="shared" si="0"/>
        <v>4458003466</v>
      </c>
      <c r="D34" s="11">
        <f t="shared" si="1"/>
        <v>78993153</v>
      </c>
      <c r="E34" s="9">
        <f t="shared" si="2"/>
        <v>1.7563791496062003E-2</v>
      </c>
    </row>
    <row r="35" spans="1:5" x14ac:dyDescent="0.35">
      <c r="A35" s="4">
        <v>1981</v>
      </c>
      <c r="B35" s="11">
        <v>4536996.6189999999</v>
      </c>
      <c r="C35" s="11">
        <f t="shared" si="0"/>
        <v>4536996619</v>
      </c>
      <c r="D35" s="11">
        <f t="shared" si="1"/>
        <v>80389907</v>
      </c>
      <c r="E35" s="9">
        <f t="shared" si="2"/>
        <v>1.7563151055985216E-2</v>
      </c>
    </row>
    <row r="36" spans="1:5" x14ac:dyDescent="0.35">
      <c r="A36" s="4">
        <v>1982</v>
      </c>
      <c r="B36" s="11">
        <v>4617386.5259999996</v>
      </c>
      <c r="C36" s="11">
        <f t="shared" si="0"/>
        <v>4617386526</v>
      </c>
      <c r="D36" s="11">
        <f t="shared" si="1"/>
        <v>82182661</v>
      </c>
      <c r="E36" s="9">
        <f t="shared" si="2"/>
        <v>1.7641526595501594E-2</v>
      </c>
    </row>
    <row r="37" spans="1:5" x14ac:dyDescent="0.35">
      <c r="A37" s="4">
        <v>1983</v>
      </c>
      <c r="B37" s="11">
        <v>4699569.1869999999</v>
      </c>
      <c r="C37" s="11">
        <f t="shared" si="0"/>
        <v>4699569187</v>
      </c>
      <c r="D37" s="11">
        <f t="shared" si="1"/>
        <v>84442330</v>
      </c>
      <c r="E37" s="9">
        <f t="shared" si="2"/>
        <v>1.7808111226255242E-2</v>
      </c>
    </row>
    <row r="38" spans="1:5" x14ac:dyDescent="0.35">
      <c r="A38" s="4">
        <v>1984</v>
      </c>
      <c r="B38" s="11">
        <v>4784011.517</v>
      </c>
      <c r="C38" s="11">
        <f t="shared" si="0"/>
        <v>4784011517</v>
      </c>
      <c r="D38" s="11">
        <f t="shared" si="1"/>
        <v>86910149</v>
      </c>
      <c r="E38" s="9">
        <f t="shared" si="2"/>
        <v>1.8003262653961755E-2</v>
      </c>
    </row>
    <row r="39" spans="1:5" x14ac:dyDescent="0.35">
      <c r="A39" s="4">
        <v>1985</v>
      </c>
      <c r="B39" s="11">
        <v>4870921.6660000002</v>
      </c>
      <c r="C39" s="11">
        <f t="shared" si="0"/>
        <v>4870921666</v>
      </c>
      <c r="D39" s="11">
        <f t="shared" si="1"/>
        <v>89646334</v>
      </c>
      <c r="E39" s="9">
        <f t="shared" si="2"/>
        <v>1.8236571881883112E-2</v>
      </c>
    </row>
    <row r="40" spans="1:5" x14ac:dyDescent="0.35">
      <c r="A40" s="4">
        <v>1986</v>
      </c>
      <c r="B40" s="11">
        <v>4960568</v>
      </c>
      <c r="C40" s="11">
        <f t="shared" si="0"/>
        <v>4960568000</v>
      </c>
      <c r="D40" s="11">
        <f t="shared" si="1"/>
        <v>91953998</v>
      </c>
      <c r="E40" s="9">
        <f t="shared" si="2"/>
        <v>1.8366757518082182E-2</v>
      </c>
    </row>
    <row r="41" spans="1:5" x14ac:dyDescent="0.35">
      <c r="A41" s="4">
        <v>1987</v>
      </c>
      <c r="B41" s="11">
        <v>5052521.9979999997</v>
      </c>
      <c r="C41" s="11">
        <f t="shared" si="0"/>
        <v>5052521998</v>
      </c>
      <c r="D41" s="11">
        <f t="shared" si="1"/>
        <v>92903996</v>
      </c>
      <c r="E41" s="9">
        <f t="shared" si="2"/>
        <v>1.8220135280721285E-2</v>
      </c>
    </row>
    <row r="42" spans="1:5" x14ac:dyDescent="0.35">
      <c r="A42" s="4">
        <v>1988</v>
      </c>
      <c r="B42" s="11">
        <v>5145425.9939999999</v>
      </c>
      <c r="C42" s="11">
        <f t="shared" si="0"/>
        <v>5145425994</v>
      </c>
      <c r="D42" s="11">
        <f t="shared" si="1"/>
        <v>92015440</v>
      </c>
      <c r="E42" s="9">
        <f t="shared" si="2"/>
        <v>1.7724475562859898E-2</v>
      </c>
    </row>
    <row r="43" spans="1:5" x14ac:dyDescent="0.35">
      <c r="A43" s="4">
        <v>1989</v>
      </c>
      <c r="B43" s="11">
        <v>5237441.4340000004</v>
      </c>
      <c r="C43" s="11">
        <f t="shared" si="0"/>
        <v>5237441434</v>
      </c>
      <c r="D43" s="11">
        <f t="shared" si="1"/>
        <v>89789607.00001049</v>
      </c>
      <c r="E43" s="9">
        <f t="shared" si="2"/>
        <v>1.6998086256339032E-2</v>
      </c>
    </row>
    <row r="44" spans="1:5" x14ac:dyDescent="0.35">
      <c r="A44" s="4">
        <v>1990</v>
      </c>
      <c r="B44" s="11">
        <v>5327231.0410000104</v>
      </c>
      <c r="C44" s="11">
        <f t="shared" si="0"/>
        <v>5327231041.0000105</v>
      </c>
      <c r="D44" s="11">
        <f t="shared" si="1"/>
        <v>87058341.99998951</v>
      </c>
      <c r="E44" s="9">
        <f t="shared" si="2"/>
        <v>1.620968700212554E-2</v>
      </c>
    </row>
    <row r="45" spans="1:5" x14ac:dyDescent="0.35">
      <c r="A45" s="4">
        <v>1991</v>
      </c>
      <c r="B45" s="11">
        <v>5414289.3830000004</v>
      </c>
      <c r="C45" s="11">
        <f t="shared" si="0"/>
        <v>5414289383</v>
      </c>
      <c r="D45" s="11">
        <f t="shared" si="1"/>
        <v>84630510</v>
      </c>
      <c r="E45" s="9">
        <f t="shared" si="2"/>
        <v>1.5509738310639174E-2</v>
      </c>
    </row>
    <row r="46" spans="1:5" x14ac:dyDescent="0.35">
      <c r="A46" s="4">
        <v>1992</v>
      </c>
      <c r="B46" s="11">
        <v>5498919.8930000002</v>
      </c>
      <c r="C46" s="11">
        <f t="shared" si="0"/>
        <v>5498919893</v>
      </c>
      <c r="D46" s="11">
        <f t="shared" si="1"/>
        <v>82677705</v>
      </c>
      <c r="E46" s="9">
        <f t="shared" si="2"/>
        <v>1.4923076483955527E-2</v>
      </c>
    </row>
    <row r="47" spans="1:5" x14ac:dyDescent="0.35">
      <c r="A47" s="4">
        <v>1993</v>
      </c>
      <c r="B47" s="11">
        <v>5581597.5980000002</v>
      </c>
      <c r="C47" s="11">
        <f t="shared" si="0"/>
        <v>5581597598</v>
      </c>
      <c r="D47" s="11">
        <f t="shared" si="1"/>
        <v>81552830</v>
      </c>
      <c r="E47" s="9">
        <f t="shared" si="2"/>
        <v>1.4505052458522738E-2</v>
      </c>
    </row>
    <row r="48" spans="1:5" x14ac:dyDescent="0.35">
      <c r="A48" s="4">
        <v>1994</v>
      </c>
      <c r="B48" s="11">
        <v>5663150.4280000003</v>
      </c>
      <c r="C48" s="11">
        <f t="shared" si="0"/>
        <v>5663150428</v>
      </c>
      <c r="D48" s="11">
        <f t="shared" si="1"/>
        <v>81062502</v>
      </c>
      <c r="E48" s="9">
        <f t="shared" si="2"/>
        <v>1.4212311724628418E-2</v>
      </c>
    </row>
    <row r="49" spans="1:5" x14ac:dyDescent="0.35">
      <c r="A49" s="4">
        <v>1995</v>
      </c>
      <c r="B49" s="11">
        <v>5744212.9299999997</v>
      </c>
      <c r="C49" s="11">
        <f t="shared" si="0"/>
        <v>5744212930</v>
      </c>
      <c r="D49" s="11">
        <f t="shared" si="1"/>
        <v>80679001.00001049</v>
      </c>
      <c r="E49" s="9">
        <f t="shared" si="2"/>
        <v>1.3947319515096304E-2</v>
      </c>
    </row>
    <row r="50" spans="1:5" x14ac:dyDescent="0.35">
      <c r="A50" s="4">
        <v>1996</v>
      </c>
      <c r="B50" s="11">
        <v>5824891.9310000101</v>
      </c>
      <c r="C50" s="11">
        <f t="shared" si="0"/>
        <v>5824891931.0000105</v>
      </c>
      <c r="D50" s="11">
        <f t="shared" si="1"/>
        <v>80153715.99998951</v>
      </c>
      <c r="E50" s="9">
        <f t="shared" si="2"/>
        <v>1.3666520468160233E-2</v>
      </c>
    </row>
    <row r="51" spans="1:5" x14ac:dyDescent="0.35">
      <c r="A51" s="4">
        <v>1997</v>
      </c>
      <c r="B51" s="11">
        <v>5905045.6469999999</v>
      </c>
      <c r="C51" s="11">
        <f t="shared" si="0"/>
        <v>5905045647</v>
      </c>
      <c r="D51" s="11">
        <f t="shared" si="1"/>
        <v>79748428</v>
      </c>
      <c r="E51" s="9">
        <f t="shared" si="2"/>
        <v>1.3414550551499857E-2</v>
      </c>
    </row>
    <row r="52" spans="1:5" x14ac:dyDescent="0.35">
      <c r="A52" s="4">
        <v>1998</v>
      </c>
      <c r="B52" s="11">
        <v>5984794.0750000002</v>
      </c>
      <c r="C52" s="11">
        <f t="shared" si="0"/>
        <v>5984794075</v>
      </c>
      <c r="D52" s="11">
        <f t="shared" si="1"/>
        <v>79444958.00001049</v>
      </c>
      <c r="E52" s="9">
        <f t="shared" si="2"/>
        <v>1.3186943265557572E-2</v>
      </c>
    </row>
    <row r="53" spans="1:5" x14ac:dyDescent="0.35">
      <c r="A53" s="4">
        <v>1999</v>
      </c>
      <c r="B53" s="11">
        <v>6064239.0330000101</v>
      </c>
      <c r="C53" s="11">
        <f t="shared" si="0"/>
        <v>6064239033.0000105</v>
      </c>
      <c r="D53" s="11">
        <f t="shared" si="1"/>
        <v>79254772.99998951</v>
      </c>
      <c r="E53" s="9">
        <f t="shared" si="2"/>
        <v>1.2984355743237516E-2</v>
      </c>
    </row>
    <row r="54" spans="1:5" x14ac:dyDescent="0.35">
      <c r="A54" s="4">
        <v>2000</v>
      </c>
      <c r="B54" s="11">
        <v>6143493.8059999999</v>
      </c>
      <c r="C54" s="11">
        <f t="shared" si="0"/>
        <v>6143493806</v>
      </c>
      <c r="D54" s="11">
        <f t="shared" si="1"/>
        <v>79132725</v>
      </c>
      <c r="E54" s="9">
        <f t="shared" si="2"/>
        <v>1.2798310681682638E-2</v>
      </c>
    </row>
    <row r="55" spans="1:5" x14ac:dyDescent="0.35">
      <c r="A55" s="4">
        <v>2001</v>
      </c>
      <c r="B55" s="11">
        <v>6222626.5310000004</v>
      </c>
      <c r="C55" s="11">
        <f t="shared" si="0"/>
        <v>6222626531</v>
      </c>
      <c r="D55" s="11">
        <f t="shared" si="1"/>
        <v>79146640.999990463</v>
      </c>
      <c r="E55" s="9">
        <f t="shared" si="2"/>
        <v>1.263879193843236E-2</v>
      </c>
    </row>
    <row r="56" spans="1:5" x14ac:dyDescent="0.35">
      <c r="A56" s="4">
        <v>2002</v>
      </c>
      <c r="B56" s="11">
        <v>6301773.17199999</v>
      </c>
      <c r="C56" s="11">
        <f t="shared" si="0"/>
        <v>6301773171.9999905</v>
      </c>
      <c r="D56" s="11">
        <f t="shared" si="1"/>
        <v>79411969.000009537</v>
      </c>
      <c r="E56" s="9">
        <f t="shared" si="2"/>
        <v>1.2522625564197042E-2</v>
      </c>
    </row>
    <row r="57" spans="1:5" x14ac:dyDescent="0.35">
      <c r="A57" s="4">
        <v>2003</v>
      </c>
      <c r="B57" s="11">
        <v>6381185.1409999998</v>
      </c>
      <c r="C57" s="11">
        <f t="shared" si="0"/>
        <v>6381185141</v>
      </c>
      <c r="D57" s="11">
        <f t="shared" si="1"/>
        <v>79974250</v>
      </c>
      <c r="E57" s="9">
        <f t="shared" si="2"/>
        <v>1.2454774095294456E-2</v>
      </c>
    </row>
    <row r="58" spans="1:5" x14ac:dyDescent="0.35">
      <c r="A58" s="4">
        <v>2004</v>
      </c>
      <c r="B58" s="11">
        <v>6461159.3909999998</v>
      </c>
      <c r="C58" s="11">
        <f t="shared" si="0"/>
        <v>6461159391</v>
      </c>
      <c r="D58" s="11">
        <f t="shared" si="1"/>
        <v>80747565</v>
      </c>
      <c r="E58" s="9">
        <f t="shared" si="2"/>
        <v>1.2419772820528545E-2</v>
      </c>
    </row>
    <row r="59" spans="1:5" x14ac:dyDescent="0.35">
      <c r="A59" s="4">
        <v>2005</v>
      </c>
      <c r="B59" s="11">
        <v>6541906.9560000002</v>
      </c>
      <c r="C59" s="11">
        <f t="shared" si="0"/>
        <v>6541906956</v>
      </c>
      <c r="D59" s="11">
        <f t="shared" si="1"/>
        <v>81610961</v>
      </c>
      <c r="E59" s="9">
        <f t="shared" si="2"/>
        <v>1.2397770947350117E-2</v>
      </c>
    </row>
    <row r="60" spans="1:5" x14ac:dyDescent="0.35">
      <c r="A60" s="4">
        <v>2006</v>
      </c>
      <c r="B60" s="11">
        <v>6623517.9170000004</v>
      </c>
      <c r="C60" s="11">
        <f t="shared" si="0"/>
        <v>6623517917</v>
      </c>
      <c r="D60" s="11">
        <f t="shared" si="1"/>
        <v>82428726</v>
      </c>
      <c r="E60" s="9">
        <f t="shared" si="2"/>
        <v>1.2367897544415692E-2</v>
      </c>
    </row>
    <row r="61" spans="1:5" x14ac:dyDescent="0.35">
      <c r="A61" s="4">
        <v>2007</v>
      </c>
      <c r="B61" s="11">
        <v>6705946.6430000002</v>
      </c>
      <c r="C61" s="11">
        <f t="shared" si="0"/>
        <v>6705946643</v>
      </c>
      <c r="D61" s="11">
        <f t="shared" si="1"/>
        <v>83142029</v>
      </c>
      <c r="E61" s="9">
        <f t="shared" si="2"/>
        <v>1.2321869051737268E-2</v>
      </c>
    </row>
    <row r="62" spans="1:5" x14ac:dyDescent="0.35">
      <c r="A62" s="4">
        <v>2008</v>
      </c>
      <c r="B62" s="11">
        <v>6789088.6720000003</v>
      </c>
      <c r="C62" s="11">
        <f t="shared" si="0"/>
        <v>6789088672</v>
      </c>
      <c r="D62" s="11">
        <f t="shared" si="1"/>
        <v>83678316</v>
      </c>
      <c r="E62" s="9">
        <f t="shared" si="2"/>
        <v>1.2249919495928857E-2</v>
      </c>
    </row>
    <row r="63" spans="1:5" x14ac:dyDescent="0.35">
      <c r="A63" s="4">
        <v>2009</v>
      </c>
      <c r="B63" s="11">
        <v>6872766.9879999999</v>
      </c>
      <c r="C63" s="11">
        <f t="shared" si="0"/>
        <v>6872766988</v>
      </c>
      <c r="D63" s="11">
        <f t="shared" si="1"/>
        <v>84056600</v>
      </c>
      <c r="E63" s="9">
        <f t="shared" si="2"/>
        <v>1.2156050396151655E-2</v>
      </c>
    </row>
    <row r="64" spans="1:5" x14ac:dyDescent="0.35">
      <c r="A64" s="4">
        <v>2010</v>
      </c>
      <c r="B64" s="11">
        <v>6956823.5880000005</v>
      </c>
      <c r="C64" s="11">
        <f t="shared" si="0"/>
        <v>6956823588</v>
      </c>
      <c r="D64" s="11">
        <f t="shared" si="1"/>
        <v>84370579.999990463</v>
      </c>
      <c r="E64" s="9">
        <f t="shared" si="2"/>
        <v>1.2054646803662836E-2</v>
      </c>
    </row>
    <row r="65" spans="1:5" x14ac:dyDescent="0.35">
      <c r="A65" s="4">
        <v>2011</v>
      </c>
      <c r="B65" s="11">
        <v>7041194.1679999903</v>
      </c>
      <c r="C65" s="11">
        <f t="shared" si="0"/>
        <v>7041194167.9999905</v>
      </c>
      <c r="D65" s="11">
        <f t="shared" si="1"/>
        <v>84633789.000009537</v>
      </c>
      <c r="E65" s="9">
        <f t="shared" si="2"/>
        <v>1.1947999834158457E-2</v>
      </c>
    </row>
    <row r="66" spans="1:5" x14ac:dyDescent="0.35">
      <c r="A66" s="4">
        <v>2012</v>
      </c>
      <c r="B66" s="11">
        <v>7125827.9570000004</v>
      </c>
      <c r="C66" s="11">
        <f t="shared" si="0"/>
        <v>7125827957</v>
      </c>
      <c r="D66" s="11">
        <f t="shared" si="1"/>
        <v>84754084</v>
      </c>
      <c r="E66" s="9">
        <f t="shared" si="2"/>
        <v>1.1823613305119428E-2</v>
      </c>
    </row>
    <row r="67" spans="1:5" x14ac:dyDescent="0.35">
      <c r="A67" s="4">
        <v>2013</v>
      </c>
      <c r="B67" s="11">
        <v>7210582.0410000002</v>
      </c>
      <c r="C67" s="11">
        <f t="shared" si="0"/>
        <v>7210582041</v>
      </c>
      <c r="D67" s="11">
        <f t="shared" si="1"/>
        <v>84708718</v>
      </c>
      <c r="E67" s="9">
        <f t="shared" si="2"/>
        <v>1.1679230773345813E-2</v>
      </c>
    </row>
    <row r="68" spans="1:5" x14ac:dyDescent="0.35">
      <c r="A68" s="4">
        <v>2014</v>
      </c>
      <c r="B68" s="11">
        <v>7295290.7589999996</v>
      </c>
      <c r="C68" s="11">
        <f t="shared" si="0"/>
        <v>7295290759</v>
      </c>
      <c r="D68" s="11">
        <f t="shared" si="1"/>
        <v>84506208</v>
      </c>
      <c r="E68" s="9">
        <f t="shared" si="2"/>
        <v>1.1516961203615771E-2</v>
      </c>
    </row>
    <row r="69" spans="1:5" x14ac:dyDescent="0.35">
      <c r="A69" s="4">
        <v>2015</v>
      </c>
      <c r="B69" s="11">
        <v>7379796.9670000002</v>
      </c>
      <c r="C69" s="11">
        <f t="shared" ref="C69:C74" si="19">B69*1000</f>
        <v>7379796967</v>
      </c>
      <c r="D69" s="11">
        <f t="shared" ref="D69:D73" si="20">C70-C69</f>
        <v>84224967</v>
      </c>
      <c r="E69" s="9">
        <f t="shared" ref="E69:E73" si="21">D69/AVERAGE(C69:C70)</f>
        <v>1.1348153404691015E-2</v>
      </c>
    </row>
    <row r="70" spans="1:5" x14ac:dyDescent="0.35">
      <c r="A70" s="4">
        <v>2016</v>
      </c>
      <c r="B70" s="11">
        <v>7464021.9340000004</v>
      </c>
      <c r="C70" s="11">
        <f t="shared" si="19"/>
        <v>7464021934</v>
      </c>
      <c r="D70" s="11">
        <f t="shared" si="20"/>
        <v>83836966</v>
      </c>
      <c r="E70" s="9">
        <f t="shared" si="21"/>
        <v>1.1169415335368228E-2</v>
      </c>
    </row>
    <row r="71" spans="1:5" x14ac:dyDescent="0.35">
      <c r="A71" s="4">
        <v>2017</v>
      </c>
      <c r="B71" s="11">
        <v>7547858.9000000004</v>
      </c>
      <c r="C71" s="11">
        <f t="shared" si="19"/>
        <v>7547858900</v>
      </c>
      <c r="D71" s="11">
        <f t="shared" si="20"/>
        <v>83232213</v>
      </c>
      <c r="E71" s="9">
        <f t="shared" si="21"/>
        <v>1.0966794531731883E-2</v>
      </c>
    </row>
    <row r="72" spans="1:5" x14ac:dyDescent="0.35">
      <c r="A72" s="4">
        <v>2018</v>
      </c>
      <c r="B72" s="11">
        <v>7631091.1129999999</v>
      </c>
      <c r="C72" s="11">
        <f t="shared" si="19"/>
        <v>7631091113</v>
      </c>
      <c r="D72" s="11">
        <f t="shared" si="20"/>
        <v>82377092.00001049</v>
      </c>
      <c r="E72" s="9">
        <f t="shared" si="21"/>
        <v>1.0736977229887291E-2</v>
      </c>
    </row>
    <row r="73" spans="1:5" x14ac:dyDescent="0.35">
      <c r="A73" s="4">
        <v>2019</v>
      </c>
      <c r="B73" s="11">
        <v>7713468.2050000103</v>
      </c>
      <c r="C73" s="11">
        <f t="shared" si="19"/>
        <v>7713468205.0000105</v>
      </c>
      <c r="D73" s="11">
        <f t="shared" si="20"/>
        <v>81330523.99998951</v>
      </c>
      <c r="E73" s="9">
        <f t="shared" si="21"/>
        <v>1.0488667024641175E-2</v>
      </c>
    </row>
    <row r="74" spans="1:5" x14ac:dyDescent="0.35">
      <c r="A74" s="4">
        <v>2020</v>
      </c>
      <c r="B74" s="11">
        <v>7794798.7290000003</v>
      </c>
      <c r="C74" s="11">
        <f t="shared" si="19"/>
        <v>7794798729</v>
      </c>
      <c r="D74" s="11"/>
      <c r="E74" s="6"/>
    </row>
  </sheetData>
  <mergeCells count="2">
    <mergeCell ref="A2:E2"/>
    <mergeCell ref="T2:A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tabSelected="1" topLeftCell="C1" zoomScale="70" zoomScaleNormal="70" workbookViewId="0">
      <selection activeCell="K22" sqref="K22"/>
    </sheetView>
  </sheetViews>
  <sheetFormatPr baseColWidth="10" defaultRowHeight="14.5" x14ac:dyDescent="0.35"/>
  <cols>
    <col min="1" max="1" width="7.7265625" style="2" bestFit="1" customWidth="1"/>
    <col min="2" max="2" width="16.81640625" style="3" customWidth="1"/>
    <col min="3" max="3" width="12.7265625" bestFit="1" customWidth="1"/>
    <col min="4" max="4" width="13.81640625" bestFit="1" customWidth="1"/>
    <col min="5" max="5" width="17.26953125" customWidth="1"/>
    <col min="6" max="6" width="5" customWidth="1"/>
    <col min="7" max="7" width="8.7265625" customWidth="1"/>
    <col min="8" max="8" width="9.54296875" customWidth="1"/>
    <col min="9" max="9" width="9.81640625" bestFit="1" customWidth="1"/>
    <col min="10" max="10" width="14.81640625" bestFit="1" customWidth="1"/>
    <col min="11" max="11" width="13.54296875" bestFit="1" customWidth="1"/>
    <col min="12" max="12" width="14.7265625" customWidth="1"/>
    <col min="13" max="13" width="12.453125" customWidth="1"/>
    <col min="14" max="14" width="12.1796875" customWidth="1"/>
    <col min="16" max="16" width="14.26953125" customWidth="1"/>
    <col min="17" max="17" width="18.1796875" customWidth="1"/>
    <col min="18" max="18" width="11.7265625" bestFit="1" customWidth="1"/>
    <col min="21" max="21" width="9.7265625" bestFit="1" customWidth="1"/>
    <col min="22" max="22" width="9.26953125" bestFit="1" customWidth="1"/>
    <col min="30" max="30" width="20.453125" customWidth="1"/>
    <col min="31" max="31" width="21.1796875" customWidth="1"/>
  </cols>
  <sheetData>
    <row r="1" spans="1:35" ht="15" x14ac:dyDescent="0.25">
      <c r="A1" s="28" t="s">
        <v>39</v>
      </c>
      <c r="B1" s="28"/>
      <c r="C1" s="28"/>
      <c r="D1" s="28"/>
      <c r="E1" s="28"/>
      <c r="G1" s="28" t="s">
        <v>39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3" spans="1:35" x14ac:dyDescent="0.35">
      <c r="A3" s="28" t="s">
        <v>16</v>
      </c>
      <c r="B3" s="28"/>
      <c r="C3" s="28"/>
      <c r="D3" s="28"/>
      <c r="E3" s="28"/>
      <c r="G3" s="28" t="s">
        <v>17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35" s="8" customFormat="1" ht="58" x14ac:dyDescent="0.35">
      <c r="A4" s="10" t="s">
        <v>0</v>
      </c>
      <c r="B4" s="10" t="s">
        <v>2</v>
      </c>
      <c r="C4" s="10" t="s">
        <v>1</v>
      </c>
      <c r="D4" s="10" t="s">
        <v>7</v>
      </c>
      <c r="E4" s="10" t="s">
        <v>8</v>
      </c>
      <c r="G4" s="10" t="s">
        <v>0</v>
      </c>
      <c r="H4" s="10" t="s">
        <v>10</v>
      </c>
      <c r="I4" s="10" t="s">
        <v>11</v>
      </c>
      <c r="J4" s="10" t="s">
        <v>1</v>
      </c>
      <c r="K4" s="10" t="s">
        <v>9</v>
      </c>
      <c r="L4" s="10" t="s">
        <v>4</v>
      </c>
      <c r="M4" s="10" t="s">
        <v>3</v>
      </c>
      <c r="N4" s="10" t="s">
        <v>5</v>
      </c>
      <c r="O4" s="10" t="s">
        <v>6</v>
      </c>
      <c r="P4" s="10" t="s">
        <v>12</v>
      </c>
      <c r="Q4" s="10" t="s">
        <v>44</v>
      </c>
      <c r="R4" s="10" t="s">
        <v>13</v>
      </c>
      <c r="S4" s="10" t="s">
        <v>14</v>
      </c>
      <c r="T4" s="10" t="s">
        <v>42</v>
      </c>
      <c r="U4" s="10" t="s">
        <v>43</v>
      </c>
      <c r="V4" s="10" t="s">
        <v>41</v>
      </c>
      <c r="AG4" s="8" t="s">
        <v>18</v>
      </c>
      <c r="AH4" s="8" t="s">
        <v>19</v>
      </c>
      <c r="AI4" s="8" t="s">
        <v>20</v>
      </c>
    </row>
    <row r="5" spans="1:35" ht="15" x14ac:dyDescent="0.25">
      <c r="A5" s="4">
        <v>1950</v>
      </c>
      <c r="B5" s="11">
        <v>2536431.0180000002</v>
      </c>
      <c r="C5" s="11">
        <v>2536431018</v>
      </c>
      <c r="D5" s="11">
        <v>47603209</v>
      </c>
      <c r="E5" s="9">
        <v>1.8593313975320224E-2</v>
      </c>
      <c r="G5" s="2">
        <v>1950</v>
      </c>
      <c r="H5" s="2">
        <v>1952.5</v>
      </c>
      <c r="I5" s="2" t="s">
        <v>24</v>
      </c>
      <c r="J5" s="11">
        <v>2536431018</v>
      </c>
      <c r="K5" s="11">
        <v>236588815</v>
      </c>
      <c r="L5" s="11">
        <v>490291.78499999997</v>
      </c>
      <c r="M5" s="11">
        <v>490291785</v>
      </c>
      <c r="N5" s="11">
        <v>253702.97</v>
      </c>
      <c r="O5" s="11">
        <v>253702970</v>
      </c>
      <c r="P5" s="11">
        <v>47317763</v>
      </c>
      <c r="Q5" s="12">
        <v>1.7823976274717004E-2</v>
      </c>
      <c r="R5" s="11">
        <v>98058357</v>
      </c>
      <c r="S5" s="11">
        <v>50740594</v>
      </c>
      <c r="T5" s="18">
        <v>36.937287773002495</v>
      </c>
      <c r="U5" s="19">
        <v>19.113311498285494</v>
      </c>
      <c r="V5" s="14">
        <v>17.823976274717001</v>
      </c>
      <c r="W5" s="1"/>
      <c r="X5" s="1"/>
      <c r="Y5" s="1"/>
      <c r="Z5" s="1"/>
      <c r="AE5">
        <f>Z5/5</f>
        <v>0</v>
      </c>
      <c r="AF5">
        <f>AB5/5</f>
        <v>0</v>
      </c>
      <c r="AG5" s="15" t="e">
        <f>1000*AE5/AVERAGE(W5:W6)</f>
        <v>#DIV/0!</v>
      </c>
      <c r="AH5" s="16" t="e">
        <f>1000*AF5/AVERAGE(W5:W6)</f>
        <v>#DIV/0!</v>
      </c>
      <c r="AI5" s="17" t="e">
        <f>AG5-AH5</f>
        <v>#DIV/0!</v>
      </c>
    </row>
    <row r="6" spans="1:35" ht="15" x14ac:dyDescent="0.25">
      <c r="A6" s="4">
        <v>1951</v>
      </c>
      <c r="B6" s="11">
        <v>2584034.227</v>
      </c>
      <c r="C6" s="11">
        <v>2584034227</v>
      </c>
      <c r="D6" s="11">
        <v>46827463</v>
      </c>
      <c r="E6" s="9">
        <v>1.7959117016064504E-2</v>
      </c>
      <c r="G6" s="2">
        <v>1955</v>
      </c>
      <c r="H6" s="2">
        <v>1957.5</v>
      </c>
      <c r="I6" s="2" t="s">
        <v>25</v>
      </c>
      <c r="J6" s="11">
        <v>2773019833</v>
      </c>
      <c r="K6" s="11">
        <v>261929836</v>
      </c>
      <c r="L6" s="11">
        <v>514362.27299999999</v>
      </c>
      <c r="M6" s="11">
        <v>514362273</v>
      </c>
      <c r="N6" s="11">
        <v>252432.43700000001</v>
      </c>
      <c r="O6" s="11">
        <v>252432437</v>
      </c>
      <c r="P6" s="11">
        <v>52385967.200000003</v>
      </c>
      <c r="Q6" s="12">
        <v>1.8039339628750001E-2</v>
      </c>
      <c r="R6" s="11">
        <v>102872454.59999999</v>
      </c>
      <c r="S6" s="11">
        <v>50486487.399999999</v>
      </c>
      <c r="T6" s="18">
        <v>35.424584982608955</v>
      </c>
      <c r="U6" s="19">
        <v>17.385245353858952</v>
      </c>
      <c r="V6" s="14">
        <v>18.039339628750003</v>
      </c>
      <c r="W6" s="1"/>
      <c r="X6" s="1"/>
      <c r="Y6" s="1"/>
      <c r="Z6" s="1"/>
      <c r="AE6">
        <f t="shared" ref="AE6:AE18" si="0">Z6/5</f>
        <v>0</v>
      </c>
      <c r="AF6">
        <f t="shared" ref="AF6:AF18" si="1">AB6/5</f>
        <v>0</v>
      </c>
      <c r="AG6" s="15" t="e">
        <f t="shared" ref="AG6:AG17" si="2">1000*AE6/AVERAGE(W6:W7)</f>
        <v>#DIV/0!</v>
      </c>
      <c r="AH6" s="16" t="e">
        <f t="shared" ref="AH6:AH17" si="3">1000*AF6/AVERAGE(W6:W7)</f>
        <v>#DIV/0!</v>
      </c>
      <c r="AI6" s="17" t="e">
        <f t="shared" ref="AI6:AI17" si="4">AG6-AH6</f>
        <v>#DIV/0!</v>
      </c>
    </row>
    <row r="7" spans="1:35" ht="15" x14ac:dyDescent="0.25">
      <c r="A7" s="4">
        <v>1952</v>
      </c>
      <c r="B7" s="11">
        <v>2630861.69</v>
      </c>
      <c r="C7" s="11">
        <v>2630861690</v>
      </c>
      <c r="D7" s="11">
        <v>46747371</v>
      </c>
      <c r="E7" s="9">
        <v>1.7612368304447686E-2</v>
      </c>
      <c r="G7" s="2">
        <v>1960</v>
      </c>
      <c r="H7" s="2">
        <v>1962.5</v>
      </c>
      <c r="I7" s="2" t="s">
        <v>26</v>
      </c>
      <c r="J7" s="11">
        <v>3034949669</v>
      </c>
      <c r="K7" s="11">
        <v>304633832</v>
      </c>
      <c r="L7" s="11">
        <v>561400.82499999995</v>
      </c>
      <c r="M7" s="11">
        <v>561400825</v>
      </c>
      <c r="N7" s="11">
        <v>256766.99299999999</v>
      </c>
      <c r="O7" s="11">
        <v>256766993</v>
      </c>
      <c r="P7" s="11">
        <v>60926766.399999999</v>
      </c>
      <c r="Q7" s="12">
        <v>1.9115679462375437E-2</v>
      </c>
      <c r="R7" s="11">
        <v>112280165</v>
      </c>
      <c r="S7" s="11">
        <v>51353398.600000001</v>
      </c>
      <c r="T7" s="18">
        <v>35.227729468383956</v>
      </c>
      <c r="U7" s="19">
        <v>16.11205000600852</v>
      </c>
      <c r="V7" s="14">
        <v>19.115679462375436</v>
      </c>
      <c r="W7" s="1"/>
      <c r="X7" s="1"/>
      <c r="Y7" s="1"/>
      <c r="Z7" s="1"/>
      <c r="AE7">
        <f t="shared" si="0"/>
        <v>0</v>
      </c>
      <c r="AF7">
        <f t="shared" si="1"/>
        <v>0</v>
      </c>
      <c r="AG7" s="15" t="e">
        <f t="shared" si="2"/>
        <v>#DIV/0!</v>
      </c>
      <c r="AH7" s="16" t="e">
        <f t="shared" si="3"/>
        <v>#DIV/0!</v>
      </c>
      <c r="AI7" s="17" t="e">
        <f t="shared" si="4"/>
        <v>#DIV/0!</v>
      </c>
    </row>
    <row r="8" spans="1:35" ht="15" x14ac:dyDescent="0.25">
      <c r="A8" s="4">
        <v>1953</v>
      </c>
      <c r="B8" s="11">
        <v>2677609.0610000002</v>
      </c>
      <c r="C8" s="11">
        <v>2677609061</v>
      </c>
      <c r="D8" s="11">
        <v>47237693</v>
      </c>
      <c r="E8" s="9">
        <v>1.7487488881942851E-2</v>
      </c>
      <c r="G8" s="2">
        <v>1965</v>
      </c>
      <c r="H8" s="2">
        <v>1967.5</v>
      </c>
      <c r="I8" s="2" t="s">
        <v>27</v>
      </c>
      <c r="J8" s="11">
        <v>3339583501</v>
      </c>
      <c r="K8" s="11">
        <v>360853417</v>
      </c>
      <c r="L8" s="11">
        <v>598599.36300000001</v>
      </c>
      <c r="M8" s="11">
        <v>598599363</v>
      </c>
      <c r="N8" s="11">
        <v>237745.946</v>
      </c>
      <c r="O8" s="11">
        <v>237745946</v>
      </c>
      <c r="P8" s="11">
        <v>72170683.400000006</v>
      </c>
      <c r="Q8" s="12">
        <v>2.0502975589451911E-2</v>
      </c>
      <c r="R8" s="11">
        <v>119719872.59999999</v>
      </c>
      <c r="S8" s="11">
        <v>47549189.200000003</v>
      </c>
      <c r="T8" s="18">
        <v>34.01122879612489</v>
      </c>
      <c r="U8" s="19">
        <v>13.508253206672979</v>
      </c>
      <c r="V8" s="14">
        <v>20.502975589451911</v>
      </c>
      <c r="W8" s="1"/>
      <c r="X8" s="1"/>
      <c r="Y8" s="1"/>
      <c r="Z8" s="1"/>
      <c r="AE8">
        <f t="shared" si="0"/>
        <v>0</v>
      </c>
      <c r="AF8">
        <f t="shared" si="1"/>
        <v>0</v>
      </c>
      <c r="AG8" s="15" t="e">
        <f t="shared" si="2"/>
        <v>#DIV/0!</v>
      </c>
      <c r="AH8" s="16" t="e">
        <f t="shared" si="3"/>
        <v>#DIV/0!</v>
      </c>
      <c r="AI8" s="17" t="e">
        <f t="shared" si="4"/>
        <v>#DIV/0!</v>
      </c>
    </row>
    <row r="9" spans="1:35" ht="15" x14ac:dyDescent="0.25">
      <c r="A9" s="4">
        <v>1954</v>
      </c>
      <c r="B9" s="11">
        <v>2724846.7540000002</v>
      </c>
      <c r="C9" s="11">
        <v>2724846754</v>
      </c>
      <c r="D9" s="11">
        <v>48173161</v>
      </c>
      <c r="E9" s="9">
        <v>1.7524310391747698E-2</v>
      </c>
      <c r="G9" s="2">
        <v>1970</v>
      </c>
      <c r="H9" s="2">
        <v>1972.5</v>
      </c>
      <c r="I9" s="2" t="s">
        <v>28</v>
      </c>
      <c r="J9" s="11">
        <v>3700436918</v>
      </c>
      <c r="K9" s="11">
        <v>379043553</v>
      </c>
      <c r="L9" s="11">
        <v>612104.17500000005</v>
      </c>
      <c r="M9" s="11">
        <v>612104175</v>
      </c>
      <c r="N9" s="11">
        <v>233060.622</v>
      </c>
      <c r="O9" s="11">
        <v>233060622</v>
      </c>
      <c r="P9" s="11">
        <v>75808710.599999994</v>
      </c>
      <c r="Q9" s="12">
        <v>1.9488307345573021E-2</v>
      </c>
      <c r="R9" s="11">
        <v>122420835</v>
      </c>
      <c r="S9" s="11">
        <v>46612124.399999999</v>
      </c>
      <c r="T9" s="18">
        <v>31.470985841852361</v>
      </c>
      <c r="U9" s="19">
        <v>11.982678496279339</v>
      </c>
      <c r="V9" s="14">
        <v>19.48830734557302</v>
      </c>
      <c r="W9" s="1"/>
      <c r="X9" s="1"/>
      <c r="Y9" s="1"/>
      <c r="Z9" s="1"/>
      <c r="AE9">
        <f t="shared" si="0"/>
        <v>0</v>
      </c>
      <c r="AF9">
        <f t="shared" si="1"/>
        <v>0</v>
      </c>
      <c r="AG9" s="15" t="e">
        <f t="shared" si="2"/>
        <v>#DIV/0!</v>
      </c>
      <c r="AH9" s="16" t="e">
        <f t="shared" si="3"/>
        <v>#DIV/0!</v>
      </c>
      <c r="AI9" s="17" t="e">
        <f t="shared" si="4"/>
        <v>#DIV/0!</v>
      </c>
    </row>
    <row r="10" spans="1:35" ht="15" x14ac:dyDescent="0.25">
      <c r="A10" s="4">
        <v>1955</v>
      </c>
      <c r="B10" s="11">
        <v>2773019.915</v>
      </c>
      <c r="C10" s="11">
        <v>2773019915</v>
      </c>
      <c r="D10" s="11">
        <v>49423339</v>
      </c>
      <c r="E10" s="9">
        <v>1.7665504179820293E-2</v>
      </c>
      <c r="G10" s="2">
        <v>1975</v>
      </c>
      <c r="H10" s="2">
        <v>1977.5</v>
      </c>
      <c r="I10" s="2" t="s">
        <v>29</v>
      </c>
      <c r="J10" s="11">
        <v>4079480471</v>
      </c>
      <c r="K10" s="11">
        <v>378522954</v>
      </c>
      <c r="L10" s="11">
        <v>608084.11300000001</v>
      </c>
      <c r="M10" s="11">
        <v>608084113</v>
      </c>
      <c r="N10" s="11">
        <v>229561.15900000001</v>
      </c>
      <c r="O10" s="11">
        <v>229561159</v>
      </c>
      <c r="P10" s="11">
        <v>75704590.799999997</v>
      </c>
      <c r="Q10" s="12">
        <v>1.7734637446395484E-2</v>
      </c>
      <c r="R10" s="11">
        <v>121616822.59999999</v>
      </c>
      <c r="S10" s="11">
        <v>45912231.799999997</v>
      </c>
      <c r="T10" s="18">
        <v>28.490085388501914</v>
      </c>
      <c r="U10" s="19">
        <v>10.755447942106432</v>
      </c>
      <c r="V10" s="14">
        <v>17.734637446395482</v>
      </c>
      <c r="W10" s="1"/>
      <c r="X10" s="1"/>
      <c r="Y10" s="1"/>
      <c r="Z10" s="1"/>
      <c r="AE10">
        <f t="shared" si="0"/>
        <v>0</v>
      </c>
      <c r="AF10">
        <f t="shared" si="1"/>
        <v>0</v>
      </c>
      <c r="AG10" s="15" t="e">
        <f t="shared" si="2"/>
        <v>#DIV/0!</v>
      </c>
      <c r="AH10" s="16" t="e">
        <f t="shared" si="3"/>
        <v>#DIV/0!</v>
      </c>
      <c r="AI10" s="17" t="e">
        <f t="shared" si="4"/>
        <v>#DIV/0!</v>
      </c>
    </row>
    <row r="11" spans="1:35" ht="15.75" thickBot="1" x14ac:dyDescent="0.3">
      <c r="A11" s="4">
        <v>1956</v>
      </c>
      <c r="B11" s="11">
        <v>2822443.2540000002</v>
      </c>
      <c r="C11" s="11">
        <v>2822443254</v>
      </c>
      <c r="D11" s="11">
        <v>50862804</v>
      </c>
      <c r="E11" s="9">
        <v>1.7859916654983567E-2</v>
      </c>
      <c r="G11" s="2">
        <v>1980</v>
      </c>
      <c r="H11" s="2">
        <v>1982.5</v>
      </c>
      <c r="I11" s="2" t="s">
        <v>30</v>
      </c>
      <c r="J11" s="11">
        <v>4458003425</v>
      </c>
      <c r="K11" s="11">
        <v>412918190</v>
      </c>
      <c r="L11" s="11">
        <v>647106.91899999999</v>
      </c>
      <c r="M11" s="11">
        <v>647106919</v>
      </c>
      <c r="N11" s="11">
        <v>234188.72899999999</v>
      </c>
      <c r="O11" s="11">
        <v>234188729</v>
      </c>
      <c r="P11" s="11">
        <v>82583638</v>
      </c>
      <c r="Q11" s="12">
        <v>1.7704856164221038E-2</v>
      </c>
      <c r="R11" s="11">
        <v>129421383.8</v>
      </c>
      <c r="S11" s="11">
        <v>46837745.799999997</v>
      </c>
      <c r="T11" s="18">
        <v>27.746258705065124</v>
      </c>
      <c r="U11" s="19">
        <v>10.041402540844084</v>
      </c>
      <c r="V11" s="14">
        <v>17.704856164221042</v>
      </c>
      <c r="W11" s="1"/>
      <c r="X11" s="1"/>
      <c r="Y11" s="1"/>
      <c r="Z11" s="1"/>
      <c r="AE11">
        <f t="shared" si="0"/>
        <v>0</v>
      </c>
      <c r="AF11">
        <f t="shared" si="1"/>
        <v>0</v>
      </c>
      <c r="AG11" s="15" t="e">
        <f t="shared" si="2"/>
        <v>#DIV/0!</v>
      </c>
      <c r="AH11" s="16" t="e">
        <f t="shared" si="3"/>
        <v>#DIV/0!</v>
      </c>
      <c r="AI11" s="17" t="e">
        <f t="shared" si="4"/>
        <v>#DIV/0!</v>
      </c>
    </row>
    <row r="12" spans="1:35" ht="15.75" thickBot="1" x14ac:dyDescent="0.3">
      <c r="A12" s="4">
        <v>1957</v>
      </c>
      <c r="B12" s="11">
        <v>2873306.0580000002</v>
      </c>
      <c r="C12" s="11">
        <v>2873306058</v>
      </c>
      <c r="D12" s="11">
        <v>52380622</v>
      </c>
      <c r="E12" s="9">
        <v>1.8065420795151891E-2</v>
      </c>
      <c r="G12" s="2">
        <v>1985</v>
      </c>
      <c r="H12" s="2">
        <v>1987.5</v>
      </c>
      <c r="I12" s="2" t="s">
        <v>31</v>
      </c>
      <c r="J12" s="11">
        <v>4870921615</v>
      </c>
      <c r="K12" s="20"/>
      <c r="L12" s="11">
        <v>697950.24</v>
      </c>
      <c r="M12" s="11">
        <v>697950240</v>
      </c>
      <c r="N12" s="11">
        <v>241640.91899999999</v>
      </c>
      <c r="O12" s="11">
        <v>241640919</v>
      </c>
      <c r="P12" s="11">
        <v>91261864.200000003</v>
      </c>
      <c r="Q12" s="12">
        <v>1.7897724856263529E-2</v>
      </c>
      <c r="R12" s="11">
        <v>139590048</v>
      </c>
      <c r="S12" s="11">
        <v>48328183.799999997</v>
      </c>
      <c r="T12" s="18">
        <v>27.375555974853938</v>
      </c>
      <c r="U12" s="19">
        <v>9.4778311185904123</v>
      </c>
      <c r="V12" s="14">
        <v>17.897724856263526</v>
      </c>
      <c r="W12" s="1"/>
      <c r="X12" s="1"/>
      <c r="Y12" s="1"/>
      <c r="Z12" s="1"/>
      <c r="AE12">
        <f t="shared" si="0"/>
        <v>0</v>
      </c>
      <c r="AF12">
        <f t="shared" si="1"/>
        <v>0</v>
      </c>
      <c r="AG12" s="15" t="e">
        <f t="shared" si="2"/>
        <v>#DIV/0!</v>
      </c>
      <c r="AH12" s="16" t="e">
        <f t="shared" si="3"/>
        <v>#DIV/0!</v>
      </c>
      <c r="AI12" s="17" t="e">
        <f t="shared" si="4"/>
        <v>#DIV/0!</v>
      </c>
    </row>
    <row r="13" spans="1:35" ht="15.75" thickBot="1" x14ac:dyDescent="0.3">
      <c r="A13" s="4">
        <v>1958</v>
      </c>
      <c r="B13" s="11">
        <v>2925686.68</v>
      </c>
      <c r="C13" s="11">
        <v>2925686680</v>
      </c>
      <c r="D13" s="11">
        <v>53889467</v>
      </c>
      <c r="E13" s="9">
        <v>1.8251335657274041E-2</v>
      </c>
      <c r="G13" s="2">
        <v>1990</v>
      </c>
      <c r="H13" s="2">
        <v>1992.5</v>
      </c>
      <c r="I13" s="2" t="s">
        <v>32</v>
      </c>
      <c r="J13" s="11">
        <v>5327230936</v>
      </c>
      <c r="K13" s="11">
        <v>416981955</v>
      </c>
      <c r="L13" s="20"/>
      <c r="M13" s="20"/>
      <c r="N13" s="11">
        <v>252048.96</v>
      </c>
      <c r="O13" s="11">
        <v>252048960</v>
      </c>
      <c r="P13" s="11">
        <v>83396391</v>
      </c>
      <c r="Q13" s="12">
        <v>1.5065133744637839E-2</v>
      </c>
      <c r="R13" s="11">
        <v>133806183</v>
      </c>
      <c r="S13" s="11">
        <v>50409792</v>
      </c>
      <c r="T13" s="18">
        <v>24.171406203351005</v>
      </c>
      <c r="U13" s="19">
        <v>9.1062724587131658</v>
      </c>
      <c r="V13" s="14">
        <v>15.065133744637839</v>
      </c>
      <c r="W13" s="1"/>
      <c r="X13" s="1"/>
      <c r="Y13" s="1"/>
      <c r="Z13" s="1"/>
      <c r="AE13">
        <f t="shared" si="0"/>
        <v>0</v>
      </c>
      <c r="AF13">
        <f t="shared" si="1"/>
        <v>0</v>
      </c>
      <c r="AG13" s="15" t="e">
        <f t="shared" si="2"/>
        <v>#DIV/0!</v>
      </c>
      <c r="AH13" s="16" t="e">
        <f t="shared" si="3"/>
        <v>#DIV/0!</v>
      </c>
      <c r="AI13" s="17" t="e">
        <f t="shared" si="4"/>
        <v>#DIV/0!</v>
      </c>
    </row>
    <row r="14" spans="1:35" ht="15.75" thickBot="1" x14ac:dyDescent="0.3">
      <c r="A14" s="4">
        <v>1959</v>
      </c>
      <c r="B14" s="11">
        <v>2979576.1469999999</v>
      </c>
      <c r="C14" s="11">
        <v>2979576147</v>
      </c>
      <c r="D14" s="11">
        <v>55373568</v>
      </c>
      <c r="E14" s="9">
        <v>1.8413277877763326E-2</v>
      </c>
      <c r="G14" s="2">
        <v>1995</v>
      </c>
      <c r="H14" s="2">
        <v>1997.5</v>
      </c>
      <c r="I14" s="2" t="s">
        <v>33</v>
      </c>
      <c r="J14" s="11">
        <v>5744212891</v>
      </c>
      <c r="K14" s="11">
        <v>399280803</v>
      </c>
      <c r="L14" s="11">
        <v>660106.26100000006</v>
      </c>
      <c r="M14" s="11">
        <v>660106261</v>
      </c>
      <c r="N14" s="20"/>
      <c r="O14" s="20"/>
      <c r="P14" s="11">
        <v>79856160.599999994</v>
      </c>
      <c r="Q14" s="12">
        <v>1.3435082709858118E-2</v>
      </c>
      <c r="R14" s="11">
        <v>132021252.2</v>
      </c>
      <c r="S14" s="11">
        <v>52165091.600000001</v>
      </c>
      <c r="T14" s="18">
        <v>22.211391449816812</v>
      </c>
      <c r="U14" s="19">
        <v>8.7763087399586919</v>
      </c>
      <c r="V14" s="14">
        <v>13.43508270985812</v>
      </c>
      <c r="W14" s="1"/>
      <c r="X14" s="1"/>
      <c r="Y14" s="1"/>
      <c r="Z14" s="1"/>
      <c r="AE14">
        <f t="shared" si="0"/>
        <v>0</v>
      </c>
      <c r="AF14">
        <f t="shared" si="1"/>
        <v>0</v>
      </c>
      <c r="AG14" s="15" t="e">
        <f t="shared" si="2"/>
        <v>#DIV/0!</v>
      </c>
      <c r="AH14" s="16" t="e">
        <f t="shared" si="3"/>
        <v>#DIV/0!</v>
      </c>
      <c r="AI14" s="17" t="e">
        <f t="shared" si="4"/>
        <v>#DIV/0!</v>
      </c>
    </row>
    <row r="15" spans="1:35" ht="15.75" thickBot="1" x14ac:dyDescent="0.3">
      <c r="A15" s="4">
        <v>1960</v>
      </c>
      <c r="B15" s="11">
        <v>3034949.7149999999</v>
      </c>
      <c r="C15" s="11">
        <v>3034949715</v>
      </c>
      <c r="D15" s="11">
        <v>56893798</v>
      </c>
      <c r="E15" s="9">
        <v>1.8572129295955409E-2</v>
      </c>
      <c r="G15" s="2">
        <v>2000</v>
      </c>
      <c r="H15" s="2">
        <v>2002.5</v>
      </c>
      <c r="I15" s="2" t="s">
        <v>34</v>
      </c>
      <c r="J15" s="11">
        <v>6143493694</v>
      </c>
      <c r="K15" s="20"/>
      <c r="L15" s="11">
        <v>666529.348</v>
      </c>
      <c r="M15" s="11">
        <v>666529348</v>
      </c>
      <c r="N15" s="11">
        <v>268116.07500000001</v>
      </c>
      <c r="O15" s="11">
        <v>268116075</v>
      </c>
      <c r="P15" s="20"/>
      <c r="Q15" s="22"/>
      <c r="R15" s="20"/>
      <c r="S15" s="20"/>
      <c r="T15" s="23"/>
      <c r="U15" s="24"/>
      <c r="V15" s="25"/>
      <c r="W15" s="1"/>
      <c r="X15" s="1"/>
      <c r="Y15" s="1"/>
      <c r="Z15" s="1"/>
      <c r="AE15">
        <f t="shared" si="0"/>
        <v>0</v>
      </c>
      <c r="AF15">
        <f t="shared" si="1"/>
        <v>0</v>
      </c>
      <c r="AG15" s="15" t="e">
        <f t="shared" si="2"/>
        <v>#DIV/0!</v>
      </c>
      <c r="AH15" s="16" t="e">
        <f t="shared" si="3"/>
        <v>#DIV/0!</v>
      </c>
      <c r="AI15" s="17" t="e">
        <f t="shared" si="4"/>
        <v>#DIV/0!</v>
      </c>
    </row>
    <row r="16" spans="1:35" ht="15.75" thickBot="1" x14ac:dyDescent="0.3">
      <c r="A16" s="4">
        <v>1961</v>
      </c>
      <c r="B16" s="11">
        <v>3091843.5129999998</v>
      </c>
      <c r="C16" s="11">
        <v>3091843513</v>
      </c>
      <c r="D16" s="11">
        <v>58577248</v>
      </c>
      <c r="E16" s="9">
        <v>1.8767948753462212E-2</v>
      </c>
      <c r="G16" s="2">
        <v>2005</v>
      </c>
      <c r="H16" s="2">
        <v>2007.5</v>
      </c>
      <c r="I16" s="2" t="s">
        <v>35</v>
      </c>
      <c r="J16" s="20"/>
      <c r="K16" s="11">
        <v>414916548.99999905</v>
      </c>
      <c r="L16" s="11">
        <v>686395.223999999</v>
      </c>
      <c r="M16" s="11">
        <v>686395223.99999905</v>
      </c>
      <c r="N16" s="11">
        <v>271478.67499999999</v>
      </c>
      <c r="O16" s="11">
        <v>271478675</v>
      </c>
      <c r="P16" s="11">
        <v>82983309.799999803</v>
      </c>
      <c r="Q16" s="12">
        <v>1.2294979873034302E-2</v>
      </c>
      <c r="R16" s="11">
        <v>137279044.7999998</v>
      </c>
      <c r="S16" s="11">
        <v>54295735</v>
      </c>
      <c r="T16" s="18">
        <v>20.33954896319857</v>
      </c>
      <c r="U16" s="19">
        <v>8.0445690901642699</v>
      </c>
      <c r="V16" s="14">
        <v>12.294979873034301</v>
      </c>
      <c r="W16" s="1"/>
      <c r="X16" s="1"/>
      <c r="Y16" s="1"/>
      <c r="Z16" s="1"/>
      <c r="AE16">
        <f t="shared" si="0"/>
        <v>0</v>
      </c>
      <c r="AF16">
        <f t="shared" si="1"/>
        <v>0</v>
      </c>
      <c r="AG16" s="15" t="e">
        <f t="shared" si="2"/>
        <v>#DIV/0!</v>
      </c>
      <c r="AH16" s="16" t="e">
        <f t="shared" si="3"/>
        <v>#DIV/0!</v>
      </c>
      <c r="AI16" s="17" t="e">
        <f t="shared" si="4"/>
        <v>#DIV/0!</v>
      </c>
    </row>
    <row r="17" spans="1:35" ht="15" x14ac:dyDescent="0.25">
      <c r="A17" s="4">
        <v>1962</v>
      </c>
      <c r="B17" s="11">
        <v>3150420.7609999999</v>
      </c>
      <c r="C17" s="11">
        <v>3150420761</v>
      </c>
      <c r="D17" s="11">
        <v>60580185</v>
      </c>
      <c r="E17" s="9">
        <v>1.9046115095101648E-2</v>
      </c>
      <c r="G17" s="2">
        <v>2010</v>
      </c>
      <c r="H17" s="2">
        <v>2012.5</v>
      </c>
      <c r="I17" s="2" t="s">
        <v>36</v>
      </c>
      <c r="J17" s="11">
        <v>6956823515.999999</v>
      </c>
      <c r="K17" s="11">
        <v>422973418</v>
      </c>
      <c r="L17" s="11">
        <v>697771.10699999996</v>
      </c>
      <c r="M17" s="11">
        <v>697771107</v>
      </c>
      <c r="N17" s="11">
        <v>274797.68900000001</v>
      </c>
      <c r="O17" s="11">
        <v>274797689</v>
      </c>
      <c r="P17" s="11">
        <v>84594683.599999994</v>
      </c>
      <c r="Q17" s="12">
        <v>1.1801202925756468E-2</v>
      </c>
      <c r="R17" s="11">
        <v>139554221.40000001</v>
      </c>
      <c r="S17" s="11">
        <v>54959537.799999997</v>
      </c>
      <c r="T17" s="18">
        <v>19.468217337092163</v>
      </c>
      <c r="U17" s="19">
        <v>7.6670144113356935</v>
      </c>
      <c r="V17" s="14">
        <v>11.801202925756471</v>
      </c>
      <c r="W17" s="1"/>
      <c r="X17" s="1"/>
      <c r="Y17" s="1"/>
      <c r="Z17" s="1"/>
      <c r="AE17">
        <f t="shared" si="0"/>
        <v>0</v>
      </c>
      <c r="AF17">
        <f t="shared" si="1"/>
        <v>0</v>
      </c>
      <c r="AG17" s="15" t="e">
        <f t="shared" si="2"/>
        <v>#DIV/0!</v>
      </c>
      <c r="AH17" s="16" t="e">
        <f t="shared" si="3"/>
        <v>#DIV/0!</v>
      </c>
      <c r="AI17" s="17" t="e">
        <f t="shared" si="4"/>
        <v>#DIV/0!</v>
      </c>
    </row>
    <row r="18" spans="1:35" x14ac:dyDescent="0.35">
      <c r="A18" s="4">
        <v>1963</v>
      </c>
      <c r="B18" s="11">
        <v>3211000.946</v>
      </c>
      <c r="C18" s="11">
        <v>3211000946</v>
      </c>
      <c r="D18" s="11">
        <v>62977326</v>
      </c>
      <c r="E18" s="9">
        <v>1.9422522072298182E-2</v>
      </c>
      <c r="G18" s="2">
        <v>2015</v>
      </c>
      <c r="H18" s="2">
        <v>2017.5</v>
      </c>
      <c r="I18" s="2" t="s">
        <v>37</v>
      </c>
      <c r="J18" s="11">
        <v>7379796933.999999</v>
      </c>
      <c r="K18" s="11">
        <v>415001708</v>
      </c>
      <c r="L18" s="11">
        <v>701277.93099999998</v>
      </c>
      <c r="M18" s="11">
        <v>701277931</v>
      </c>
      <c r="N18" s="11">
        <v>286276.223</v>
      </c>
      <c r="O18" s="11">
        <v>286276223</v>
      </c>
      <c r="P18" s="11">
        <v>83000341.599999994</v>
      </c>
      <c r="Q18" s="12">
        <v>1.0939381044365041E-2</v>
      </c>
      <c r="R18" s="11">
        <v>140255586.19999999</v>
      </c>
      <c r="S18" s="11">
        <v>57255244.600000001</v>
      </c>
      <c r="T18" s="18">
        <v>18.485578149025198</v>
      </c>
      <c r="U18" s="19">
        <v>7.5461971046601564</v>
      </c>
      <c r="V18" s="14">
        <v>10.939381044365042</v>
      </c>
      <c r="W18" s="1"/>
      <c r="X18" s="1"/>
      <c r="Y18" s="1"/>
      <c r="Z18" s="1"/>
      <c r="AE18">
        <f t="shared" si="0"/>
        <v>0</v>
      </c>
      <c r="AF18">
        <f t="shared" si="1"/>
        <v>0</v>
      </c>
    </row>
    <row r="19" spans="1:35" x14ac:dyDescent="0.35">
      <c r="A19" s="4">
        <v>1964</v>
      </c>
      <c r="B19" s="11">
        <v>3273978.2719999999</v>
      </c>
      <c r="C19" s="11">
        <v>3273978272</v>
      </c>
      <c r="D19" s="11">
        <v>65605238</v>
      </c>
      <c r="E19" s="9">
        <v>1.9839608417526688E-2</v>
      </c>
      <c r="G19" s="2">
        <v>2020</v>
      </c>
      <c r="J19" s="11">
        <v>7794798641.999999</v>
      </c>
      <c r="K19" s="5"/>
      <c r="O19" s="1"/>
      <c r="Q19" s="7"/>
    </row>
    <row r="20" spans="1:35" x14ac:dyDescent="0.35">
      <c r="A20" s="4">
        <v>1965</v>
      </c>
      <c r="B20" s="11">
        <v>3339583.51</v>
      </c>
      <c r="C20" s="11">
        <v>3339583510</v>
      </c>
      <c r="D20" s="11">
        <v>68339121</v>
      </c>
      <c r="E20" s="9">
        <v>2.0256112279690919E-2</v>
      </c>
    </row>
    <row r="21" spans="1:35" ht="15" x14ac:dyDescent="0.25">
      <c r="A21" s="4">
        <v>1966</v>
      </c>
      <c r="B21" s="11">
        <v>3407922.6310000001</v>
      </c>
      <c r="C21" s="11">
        <v>3407922631</v>
      </c>
      <c r="D21" s="11">
        <v>70847473</v>
      </c>
      <c r="E21" s="9">
        <v>2.0575180489739098E-2</v>
      </c>
    </row>
    <row r="22" spans="1:35" ht="15" x14ac:dyDescent="0.25">
      <c r="A22" s="4">
        <v>1967</v>
      </c>
      <c r="B22" s="11">
        <v>3478770.1039999998</v>
      </c>
      <c r="C22" s="11">
        <v>3478770104</v>
      </c>
      <c r="D22" s="11">
        <v>72829332</v>
      </c>
      <c r="E22" s="9">
        <v>2.0718493269985351E-2</v>
      </c>
    </row>
    <row r="23" spans="1:35" ht="15" x14ac:dyDescent="0.25">
      <c r="A23" s="4">
        <v>1968</v>
      </c>
      <c r="B23" s="11">
        <v>3551599.4360000002</v>
      </c>
      <c r="C23" s="11">
        <v>3551599436</v>
      </c>
      <c r="D23" s="11">
        <v>74081529</v>
      </c>
      <c r="E23" s="9">
        <v>2.0643342564595449E-2</v>
      </c>
    </row>
    <row r="24" spans="1:35" ht="15" x14ac:dyDescent="0.25">
      <c r="A24" s="4">
        <v>1969</v>
      </c>
      <c r="B24" s="11">
        <v>3625680.9649999999</v>
      </c>
      <c r="C24" s="11">
        <v>3625680965</v>
      </c>
      <c r="D24" s="11">
        <v>74756077</v>
      </c>
      <c r="E24" s="9">
        <v>2.0408100696322842E-2</v>
      </c>
    </row>
    <row r="25" spans="1:35" ht="15" x14ac:dyDescent="0.25">
      <c r="A25" s="4">
        <v>1970</v>
      </c>
      <c r="B25" s="11">
        <v>3700437.0419999999</v>
      </c>
      <c r="C25" s="11">
        <v>3700437042</v>
      </c>
      <c r="D25" s="11">
        <v>75322988</v>
      </c>
      <c r="E25" s="9">
        <v>2.0150080923388478E-2</v>
      </c>
    </row>
    <row r="26" spans="1:35" ht="15" x14ac:dyDescent="0.25">
      <c r="A26" s="26" t="s">
        <v>38</v>
      </c>
      <c r="B26" s="26" t="s">
        <v>38</v>
      </c>
      <c r="C26" s="26" t="s">
        <v>38</v>
      </c>
      <c r="D26" s="26" t="s">
        <v>38</v>
      </c>
      <c r="E26" s="26" t="s">
        <v>38</v>
      </c>
    </row>
    <row r="27" spans="1:35" ht="15" x14ac:dyDescent="0.25">
      <c r="A27" s="4">
        <v>2000</v>
      </c>
      <c r="B27" s="11">
        <v>6143493.8059999999</v>
      </c>
      <c r="C27" s="11">
        <v>6143493806</v>
      </c>
      <c r="D27" s="11">
        <v>79132725</v>
      </c>
      <c r="E27" s="9">
        <v>1.2798310681682638E-2</v>
      </c>
    </row>
    <row r="28" spans="1:35" ht="15" x14ac:dyDescent="0.25">
      <c r="A28" s="4">
        <v>2001</v>
      </c>
      <c r="B28" s="11">
        <v>6222626.5310000004</v>
      </c>
      <c r="C28" s="11">
        <v>6222626531</v>
      </c>
      <c r="D28" s="11">
        <v>79146640.999990463</v>
      </c>
      <c r="E28" s="9">
        <v>1.263879193843236E-2</v>
      </c>
    </row>
    <row r="29" spans="1:35" ht="15" x14ac:dyDescent="0.25">
      <c r="A29" s="4">
        <v>2002</v>
      </c>
      <c r="B29" s="11">
        <v>6301773.17199999</v>
      </c>
      <c r="C29" s="11">
        <v>6301773171.9999905</v>
      </c>
      <c r="D29" s="11">
        <v>79411969.000009537</v>
      </c>
      <c r="E29" s="9">
        <v>1.2522625564197042E-2</v>
      </c>
    </row>
    <row r="30" spans="1:35" ht="15" x14ac:dyDescent="0.25">
      <c r="A30" s="4">
        <v>2003</v>
      </c>
      <c r="B30" s="11">
        <v>6381185.1409999998</v>
      </c>
      <c r="C30" s="11">
        <v>6381185141</v>
      </c>
      <c r="D30" s="11">
        <v>79974250</v>
      </c>
      <c r="E30" s="9">
        <v>1.2454774095294456E-2</v>
      </c>
    </row>
    <row r="31" spans="1:35" x14ac:dyDescent="0.35">
      <c r="A31" s="4">
        <v>2004</v>
      </c>
      <c r="B31" s="11">
        <v>6461159.3909999998</v>
      </c>
      <c r="C31" s="11">
        <v>6461159391</v>
      </c>
      <c r="D31" s="11">
        <v>80747565</v>
      </c>
      <c r="E31" s="9">
        <v>1.2419772820528545E-2</v>
      </c>
    </row>
    <row r="32" spans="1:35" x14ac:dyDescent="0.35">
      <c r="A32" s="4">
        <v>2005</v>
      </c>
      <c r="B32" s="11">
        <v>6541906.9560000002</v>
      </c>
      <c r="C32" s="11">
        <v>6541906956</v>
      </c>
      <c r="D32" s="11">
        <v>81610961</v>
      </c>
      <c r="E32" s="9">
        <v>1.2397770947350117E-2</v>
      </c>
    </row>
    <row r="33" spans="1:5" x14ac:dyDescent="0.35">
      <c r="A33" s="4">
        <v>2006</v>
      </c>
      <c r="B33" s="11">
        <v>6623517.9170000004</v>
      </c>
      <c r="C33" s="11">
        <v>6623517917</v>
      </c>
      <c r="D33" s="11">
        <v>82428726</v>
      </c>
      <c r="E33" s="9">
        <v>1.2367897544415692E-2</v>
      </c>
    </row>
    <row r="34" spans="1:5" x14ac:dyDescent="0.35">
      <c r="A34" s="4">
        <v>2007</v>
      </c>
      <c r="B34" s="11">
        <v>6705946.6430000002</v>
      </c>
      <c r="C34" s="11">
        <v>6705946643</v>
      </c>
      <c r="D34" s="11">
        <v>83142029</v>
      </c>
      <c r="E34" s="9">
        <v>1.2321869051737268E-2</v>
      </c>
    </row>
    <row r="35" spans="1:5" x14ac:dyDescent="0.35">
      <c r="A35" s="4">
        <v>2008</v>
      </c>
      <c r="B35" s="11">
        <v>6789088.6720000003</v>
      </c>
      <c r="C35" s="11">
        <v>6789088672</v>
      </c>
      <c r="D35" s="11">
        <v>83678316</v>
      </c>
      <c r="E35" s="9">
        <v>1.2249919495928857E-2</v>
      </c>
    </row>
    <row r="36" spans="1:5" x14ac:dyDescent="0.35">
      <c r="A36" s="4">
        <v>2009</v>
      </c>
      <c r="B36" s="11">
        <v>6872766.9879999999</v>
      </c>
      <c r="C36" s="11">
        <v>6872766988</v>
      </c>
      <c r="D36" s="11">
        <v>84056600</v>
      </c>
      <c r="E36" s="9">
        <v>1.2156050396151655E-2</v>
      </c>
    </row>
    <row r="37" spans="1:5" x14ac:dyDescent="0.35">
      <c r="A37" s="4">
        <v>2010</v>
      </c>
      <c r="B37" s="11">
        <v>6956823.5880000005</v>
      </c>
      <c r="C37" s="11">
        <v>6956823588</v>
      </c>
      <c r="D37" s="11">
        <v>84370579.999990463</v>
      </c>
      <c r="E37" s="9">
        <v>1.2054646803662836E-2</v>
      </c>
    </row>
    <row r="38" spans="1:5" x14ac:dyDescent="0.35">
      <c r="A38" s="4">
        <v>2011</v>
      </c>
      <c r="B38" s="11">
        <v>7041194.1679999903</v>
      </c>
      <c r="C38" s="11">
        <v>7041194167.9999905</v>
      </c>
      <c r="D38" s="11">
        <v>84633789.000009537</v>
      </c>
      <c r="E38" s="9">
        <v>1.1947999834158457E-2</v>
      </c>
    </row>
    <row r="39" spans="1:5" x14ac:dyDescent="0.35">
      <c r="A39" s="4">
        <v>2012</v>
      </c>
      <c r="B39" s="11">
        <v>7125827.9570000004</v>
      </c>
      <c r="C39" s="11">
        <v>7125827957</v>
      </c>
      <c r="D39" s="11">
        <v>84754084</v>
      </c>
      <c r="E39" s="9">
        <v>1.1823613305119428E-2</v>
      </c>
    </row>
    <row r="40" spans="1:5" x14ac:dyDescent="0.35">
      <c r="A40" s="4">
        <v>2013</v>
      </c>
      <c r="B40" s="11">
        <v>7210582.0410000002</v>
      </c>
      <c r="C40" s="11">
        <v>7210582041</v>
      </c>
      <c r="D40" s="11">
        <v>84708718</v>
      </c>
      <c r="E40" s="9">
        <v>1.1679230773345813E-2</v>
      </c>
    </row>
    <row r="41" spans="1:5" ht="15" thickBot="1" x14ac:dyDescent="0.4">
      <c r="A41" s="4">
        <v>2014</v>
      </c>
      <c r="B41" s="11">
        <v>7295290.7589999996</v>
      </c>
      <c r="C41" s="11">
        <v>7295290759</v>
      </c>
      <c r="D41" s="11">
        <v>84506208</v>
      </c>
      <c r="E41" s="9">
        <v>1.1516961203615771E-2</v>
      </c>
    </row>
    <row r="42" spans="1:5" ht="15" thickBot="1" x14ac:dyDescent="0.4">
      <c r="A42" s="4">
        <v>2015</v>
      </c>
      <c r="B42" s="11">
        <v>7379796.9670000002</v>
      </c>
      <c r="C42" s="20"/>
      <c r="D42" s="11">
        <v>84224967</v>
      </c>
      <c r="E42" s="9">
        <v>1.1348153404691015E-2</v>
      </c>
    </row>
    <row r="43" spans="1:5" ht="15" thickBot="1" x14ac:dyDescent="0.4">
      <c r="A43" s="4">
        <v>2016</v>
      </c>
      <c r="B43" s="11">
        <v>7464021.9340000004</v>
      </c>
      <c r="C43" s="11">
        <v>7464021934</v>
      </c>
      <c r="D43" s="11">
        <v>83836966</v>
      </c>
      <c r="E43" s="9">
        <v>1.1169415335368228E-2</v>
      </c>
    </row>
    <row r="44" spans="1:5" ht="15" thickBot="1" x14ac:dyDescent="0.4">
      <c r="A44" s="4">
        <v>2017</v>
      </c>
      <c r="B44" s="11">
        <v>7547858.9000000004</v>
      </c>
      <c r="C44" s="11">
        <v>7547858900</v>
      </c>
      <c r="D44" s="20"/>
      <c r="E44" s="9">
        <v>1.0966794531731883E-2</v>
      </c>
    </row>
    <row r="45" spans="1:5" ht="15" thickBot="1" x14ac:dyDescent="0.4">
      <c r="A45" s="4">
        <v>2018</v>
      </c>
      <c r="B45" s="11">
        <v>7631091.1129999999</v>
      </c>
      <c r="C45" s="11">
        <v>7631091113</v>
      </c>
      <c r="D45" s="11">
        <v>82377092.00001049</v>
      </c>
      <c r="E45" s="9">
        <v>1.0736977229887291E-2</v>
      </c>
    </row>
    <row r="46" spans="1:5" ht="15" thickBot="1" x14ac:dyDescent="0.4">
      <c r="A46" s="4">
        <v>2019</v>
      </c>
      <c r="B46" s="11">
        <v>7713468.2050000103</v>
      </c>
      <c r="C46" s="11">
        <v>7713468205.0000105</v>
      </c>
      <c r="D46" s="11">
        <v>81330523.99998951</v>
      </c>
      <c r="E46" s="21"/>
    </row>
    <row r="47" spans="1:5" x14ac:dyDescent="0.35">
      <c r="A47" s="4">
        <v>2020</v>
      </c>
      <c r="B47" s="11">
        <v>7794798.7290000003</v>
      </c>
      <c r="C47" s="11">
        <v>7794798729</v>
      </c>
      <c r="D47" s="11"/>
      <c r="E47" s="6"/>
    </row>
    <row r="49" spans="1:5" ht="15" customHeight="1" x14ac:dyDescent="0.35">
      <c r="A49" s="29" t="s">
        <v>40</v>
      </c>
      <c r="B49" s="29"/>
      <c r="C49" s="29"/>
      <c r="D49" s="29"/>
      <c r="E49" s="29"/>
    </row>
    <row r="50" spans="1:5" x14ac:dyDescent="0.35">
      <c r="A50" s="29"/>
      <c r="B50" s="29"/>
      <c r="C50" s="29"/>
      <c r="D50" s="29"/>
      <c r="E50" s="29"/>
    </row>
    <row r="51" spans="1:5" x14ac:dyDescent="0.35">
      <c r="A51" s="27"/>
      <c r="B51" s="27"/>
      <c r="C51" s="27"/>
      <c r="D51" s="27"/>
      <c r="E51" s="27"/>
    </row>
    <row r="52" spans="1:5" x14ac:dyDescent="0.35">
      <c r="A52" s="27"/>
      <c r="B52" s="27"/>
      <c r="C52" s="27"/>
      <c r="D52" s="27"/>
      <c r="E52" s="27"/>
    </row>
    <row r="53" spans="1:5" x14ac:dyDescent="0.35">
      <c r="A53" s="27"/>
      <c r="B53" s="27"/>
      <c r="C53" s="27"/>
      <c r="D53" s="27"/>
      <c r="E53" s="27"/>
    </row>
    <row r="54" spans="1:5" x14ac:dyDescent="0.35">
      <c r="A54" s="27"/>
      <c r="B54" s="27"/>
      <c r="C54" s="27"/>
      <c r="D54" s="27"/>
      <c r="E54" s="27"/>
    </row>
  </sheetData>
  <mergeCells count="5">
    <mergeCell ref="A3:E3"/>
    <mergeCell ref="A1:E1"/>
    <mergeCell ref="G1:V1"/>
    <mergeCell ref="A49:E50"/>
    <mergeCell ref="G3:V3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headerFooter>
    <oddHeader>&amp;LIDUP / L3&amp;CAnalyse des données démographiques&amp;RJFL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Monde</vt:lpstr>
      <vt:lpstr>Monde données étudiants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Utilisateur</cp:lastModifiedBy>
  <cp:lastPrinted>2020-09-20T16:55:06Z</cp:lastPrinted>
  <dcterms:created xsi:type="dcterms:W3CDTF">2020-09-20T14:37:39Z</dcterms:created>
  <dcterms:modified xsi:type="dcterms:W3CDTF">2021-09-13T15:39:45Z</dcterms:modified>
</cp:coreProperties>
</file>