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omments1.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2.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ocuments\Université\ENSEIGNEMENTS\IDUP 2021_2022\L3_Analyse des données démographiques\"/>
    </mc:Choice>
  </mc:AlternateContent>
  <xr:revisionPtr revIDLastSave="0" documentId="13_ncr:1_{697876DE-CFE9-4D01-8969-849C7E8432DF}" xr6:coauthVersionLast="47" xr6:coauthVersionMax="47" xr10:uidLastSave="{00000000-0000-0000-0000-000000000000}"/>
  <bookViews>
    <workbookView xWindow="-120" yWindow="-120" windowWidth="24240" windowHeight="13140" activeTab="1" xr2:uid="{E28BC935-7F81-4ACC-A637-DF4C0507EEBF}"/>
  </bookViews>
  <sheets>
    <sheet name="Pyramides en effectif" sheetId="1" r:id="rId1"/>
    <sheet name="Pyramides pour 1000" sheetId="2"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51" i="2" l="1"/>
  <c r="P51" i="2"/>
  <c r="T50" i="2"/>
  <c r="T49" i="2"/>
  <c r="S49" i="2"/>
  <c r="R49" i="2"/>
  <c r="N49" i="2"/>
  <c r="T48" i="2"/>
  <c r="S48" i="2"/>
  <c r="R48" i="2"/>
  <c r="Q48" i="2"/>
  <c r="P48" i="2"/>
  <c r="O48" i="2"/>
  <c r="M48" i="2"/>
  <c r="T47" i="2"/>
  <c r="S47" i="2"/>
  <c r="R47" i="2"/>
  <c r="N47" i="2"/>
  <c r="T46" i="2"/>
  <c r="S46" i="2"/>
  <c r="R46" i="2"/>
  <c r="Q46" i="2"/>
  <c r="P46" i="2"/>
  <c r="O46" i="2"/>
  <c r="M46" i="2"/>
  <c r="T45" i="2"/>
  <c r="S45" i="2"/>
  <c r="R45" i="2"/>
  <c r="N45" i="2"/>
  <c r="T44" i="2"/>
  <c r="S44" i="2"/>
  <c r="R44" i="2"/>
  <c r="Q44" i="2"/>
  <c r="P44" i="2"/>
  <c r="O44" i="2"/>
  <c r="M44" i="2"/>
  <c r="M41" i="2"/>
  <c r="Q32" i="2"/>
  <c r="P32" i="2"/>
  <c r="T31" i="2"/>
  <c r="T30" i="2"/>
  <c r="S30" i="2"/>
  <c r="R30" i="2"/>
  <c r="N30" i="2"/>
  <c r="T29" i="2"/>
  <c r="S29" i="2"/>
  <c r="R29" i="2"/>
  <c r="Q29" i="2"/>
  <c r="P29" i="2"/>
  <c r="O29" i="2"/>
  <c r="M29" i="2"/>
  <c r="T28" i="2"/>
  <c r="S28" i="2"/>
  <c r="R28" i="2"/>
  <c r="N28" i="2"/>
  <c r="T27" i="2"/>
  <c r="S27" i="2"/>
  <c r="R27" i="2"/>
  <c r="Q27" i="2"/>
  <c r="P27" i="2"/>
  <c r="O27" i="2"/>
  <c r="M27" i="2"/>
  <c r="T26" i="2"/>
  <c r="S26" i="2"/>
  <c r="R26" i="2"/>
  <c r="N26" i="2"/>
  <c r="T25" i="2"/>
  <c r="S25" i="2"/>
  <c r="R25" i="2"/>
  <c r="Q25" i="2"/>
  <c r="P25" i="2"/>
  <c r="O25" i="2"/>
  <c r="M25" i="2"/>
  <c r="M22" i="2"/>
  <c r="Q14" i="2"/>
  <c r="P14" i="2"/>
  <c r="T13" i="2"/>
  <c r="T12" i="2"/>
  <c r="S12" i="2"/>
  <c r="R12" i="2"/>
  <c r="N12" i="2"/>
  <c r="T11" i="2"/>
  <c r="S11" i="2"/>
  <c r="R11" i="2"/>
  <c r="Q11" i="2"/>
  <c r="P11" i="2"/>
  <c r="O11" i="2"/>
  <c r="M11" i="2"/>
  <c r="T10" i="2"/>
  <c r="S10" i="2"/>
  <c r="R10" i="2"/>
  <c r="N10" i="2"/>
  <c r="K10" i="2"/>
  <c r="J10" i="2"/>
  <c r="I10" i="2"/>
  <c r="H10" i="2"/>
  <c r="G10" i="2"/>
  <c r="F10" i="2"/>
  <c r="E10" i="2"/>
  <c r="D10" i="2"/>
  <c r="C10" i="2"/>
  <c r="T9" i="2"/>
  <c r="S9" i="2"/>
  <c r="R9" i="2"/>
  <c r="Q9" i="2"/>
  <c r="P9" i="2"/>
  <c r="O9" i="2"/>
  <c r="M9" i="2"/>
  <c r="K9" i="2"/>
  <c r="J9" i="2"/>
  <c r="I9" i="2"/>
  <c r="H9" i="2"/>
  <c r="G9" i="2"/>
  <c r="F9" i="2"/>
  <c r="E9" i="2"/>
  <c r="D9" i="2"/>
  <c r="C9" i="2"/>
  <c r="B9" i="2"/>
  <c r="T8" i="2"/>
  <c r="S8" i="2"/>
  <c r="R8" i="2"/>
  <c r="N8" i="2"/>
  <c r="K8" i="2"/>
  <c r="J8" i="2"/>
  <c r="I8" i="2"/>
  <c r="H8" i="2"/>
  <c r="G8" i="2"/>
  <c r="F8" i="2"/>
  <c r="E8" i="2"/>
  <c r="D8" i="2"/>
  <c r="C8" i="2"/>
  <c r="B8" i="2"/>
  <c r="T7" i="2"/>
  <c r="S7" i="2"/>
  <c r="R7" i="2"/>
  <c r="Q7" i="2"/>
  <c r="P7" i="2"/>
  <c r="O7" i="2"/>
  <c r="M7" i="2"/>
  <c r="K7" i="2"/>
  <c r="J7" i="2"/>
  <c r="I7" i="2"/>
  <c r="H7" i="2"/>
  <c r="G7" i="2"/>
  <c r="F7" i="2"/>
  <c r="E7" i="2"/>
  <c r="D7" i="2"/>
  <c r="C7" i="2"/>
  <c r="B7" i="2"/>
  <c r="M4" i="2"/>
  <c r="Q51" i="1"/>
  <c r="P51" i="1"/>
  <c r="T50" i="1"/>
  <c r="T49" i="1"/>
  <c r="S49" i="1"/>
  <c r="R49" i="1"/>
  <c r="N49" i="1"/>
  <c r="T48" i="1"/>
  <c r="S48" i="1"/>
  <c r="R48" i="1"/>
  <c r="Q48" i="1"/>
  <c r="P48" i="1"/>
  <c r="O48" i="1"/>
  <c r="M48" i="1"/>
  <c r="T47" i="1"/>
  <c r="S47" i="1"/>
  <c r="R47" i="1"/>
  <c r="N47" i="1"/>
  <c r="T46" i="1"/>
  <c r="S46" i="1"/>
  <c r="R46" i="1"/>
  <c r="Q46" i="1"/>
  <c r="P46" i="1"/>
  <c r="O46" i="1"/>
  <c r="M46" i="1"/>
  <c r="T45" i="1"/>
  <c r="S45" i="1"/>
  <c r="R45" i="1"/>
  <c r="N45" i="1"/>
  <c r="T44" i="1"/>
  <c r="S44" i="1"/>
  <c r="R44" i="1"/>
  <c r="Q44" i="1"/>
  <c r="P44" i="1"/>
  <c r="O44" i="1"/>
  <c r="M44" i="1"/>
  <c r="M41" i="1"/>
  <c r="Q32" i="1"/>
  <c r="P32" i="1"/>
  <c r="T31" i="1"/>
  <c r="T30" i="1"/>
  <c r="S30" i="1"/>
  <c r="R30" i="1"/>
  <c r="N30" i="1"/>
  <c r="T29" i="1"/>
  <c r="S29" i="1"/>
  <c r="R29" i="1"/>
  <c r="Q29" i="1"/>
  <c r="P29" i="1"/>
  <c r="O29" i="1"/>
  <c r="M29" i="1"/>
  <c r="T28" i="1"/>
  <c r="S28" i="1"/>
  <c r="R28" i="1"/>
  <c r="N28" i="1"/>
  <c r="T27" i="1"/>
  <c r="S27" i="1"/>
  <c r="R27" i="1"/>
  <c r="Q27" i="1"/>
  <c r="P27" i="1"/>
  <c r="O27" i="1"/>
  <c r="M27" i="1"/>
  <c r="T26" i="1"/>
  <c r="S26" i="1"/>
  <c r="R26" i="1"/>
  <c r="N26" i="1"/>
  <c r="T25" i="1"/>
  <c r="S25" i="1"/>
  <c r="R25" i="1"/>
  <c r="Q25" i="1"/>
  <c r="P25" i="1"/>
  <c r="O25" i="1"/>
  <c r="M25" i="1"/>
  <c r="M22" i="1"/>
  <c r="Q14" i="1"/>
  <c r="P14" i="1"/>
  <c r="T13" i="1"/>
  <c r="T12" i="1"/>
  <c r="S12" i="1"/>
  <c r="R12" i="1"/>
  <c r="N12" i="1"/>
  <c r="T11" i="1"/>
  <c r="S11" i="1"/>
  <c r="R11" i="1"/>
  <c r="Q11" i="1"/>
  <c r="P11" i="1"/>
  <c r="O11" i="1"/>
  <c r="M11" i="1"/>
  <c r="T10" i="1"/>
  <c r="S10" i="1"/>
  <c r="R10" i="1"/>
  <c r="N10" i="1"/>
  <c r="T9" i="1"/>
  <c r="S9" i="1"/>
  <c r="R9" i="1"/>
  <c r="Q9" i="1"/>
  <c r="P9" i="1"/>
  <c r="O9" i="1"/>
  <c r="M9" i="1"/>
  <c r="B9" i="1"/>
  <c r="T8" i="1"/>
  <c r="S8" i="1"/>
  <c r="R8" i="1"/>
  <c r="N8" i="1"/>
  <c r="B8" i="1"/>
  <c r="T7" i="1"/>
  <c r="S7" i="1"/>
  <c r="R7" i="1"/>
  <c r="Q7" i="1"/>
  <c r="P7" i="1"/>
  <c r="O7" i="1"/>
  <c r="M7" i="1"/>
  <c r="B7" i="1"/>
  <c r="M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I7" authorId="0" shapeId="0" xr:uid="{12752D38-88F0-4CE7-97AC-8D7656BB95F7}">
      <text>
        <r>
          <rPr>
            <b/>
            <sz val="9"/>
            <color indexed="81"/>
            <rFont val="Tahoma"/>
            <family val="2"/>
          </rPr>
          <t>User:</t>
        </r>
        <r>
          <rPr>
            <sz val="9"/>
            <color indexed="81"/>
            <rFont val="Tahoma"/>
            <family val="2"/>
          </rPr>
          <t xml:space="preserve">
J'ai retiré 1 individu au résultat du calcul pour que la somme totale fasse bien 1000 (pb des arrondis),
J'ai choisi de retirer cet individu au groupe qui compte le plus de personnes, ce qui minimise la correction relative,</t>
        </r>
      </text>
    </comment>
  </commentList>
</comments>
</file>

<file path=xl/sharedStrings.xml><?xml version="1.0" encoding="utf-8"?>
<sst xmlns="http://schemas.openxmlformats.org/spreadsheetml/2006/main" count="96" uniqueCount="19">
  <si>
    <t>MONDE</t>
  </si>
  <si>
    <t>EUROPE</t>
  </si>
  <si>
    <t>AFRIQUE</t>
  </si>
  <si>
    <t>Groupe d'âges</t>
  </si>
  <si>
    <t>HOMMES</t>
  </si>
  <si>
    <t>FEMMES</t>
  </si>
  <si>
    <t>TOTAL</t>
  </si>
  <si>
    <t>Total</t>
  </si>
  <si>
    <t>Borne inférieure</t>
  </si>
  <si>
    <t>Amplitude</t>
  </si>
  <si>
    <t>Effectifs</t>
  </si>
  <si>
    <t>Densités</t>
  </si>
  <si>
    <t>Hommes</t>
  </si>
  <si>
    <t>Femmes</t>
  </si>
  <si>
    <t>DONNES</t>
  </si>
  <si>
    <t>CALCULS POUR GRAPHIQUES</t>
  </si>
  <si>
    <t>Âge</t>
  </si>
  <si>
    <t xml:space="preserve">Effectifs </t>
  </si>
  <si>
    <t>PYRAMIDES DES ÂGES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</si>
</sst>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0;\-#\ ###\ ###\ ##0;0"/>
    <numFmt numFmtId="165" formatCode="0.0"/>
  </numFmts>
  <fonts count="4"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1">
    <xf numFmtId="0" fontId="0" fillId="0" borderId="0"/>
  </cellStyleXfs>
  <cellXfs count="56">
    <xf numFmtId="0" fontId="0" fillId="0" borderId="0" xfId="0"/>
    <xf numFmtId="0" fontId="0" fillId="0" borderId="6"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xf numFmtId="0" fontId="0" fillId="0" borderId="8" xfId="0" applyBorder="1"/>
    <xf numFmtId="165" fontId="0" fillId="0" borderId="0" xfId="0" applyNumberFormat="1"/>
    <xf numFmtId="165" fontId="0" fillId="0" borderId="8" xfId="0" applyNumberFormat="1" applyBorder="1"/>
    <xf numFmtId="0" fontId="0" fillId="0" borderId="6" xfId="0" applyBorder="1"/>
    <xf numFmtId="0" fontId="0" fillId="0" borderId="4" xfId="0" applyBorder="1"/>
    <xf numFmtId="0" fontId="0" fillId="0" borderId="3" xfId="0" applyBorder="1"/>
    <xf numFmtId="0" fontId="0" fillId="2" borderId="7" xfId="0" applyFill="1" applyBorder="1"/>
    <xf numFmtId="1" fontId="0" fillId="0" borderId="7" xfId="0" applyNumberFormat="1" applyBorder="1"/>
    <xf numFmtId="1" fontId="0" fillId="0" borderId="8" xfId="0" applyNumberFormat="1" applyBorder="1"/>
    <xf numFmtId="165" fontId="0" fillId="2" borderId="0" xfId="0" applyNumberFormat="1" applyFill="1"/>
    <xf numFmtId="1" fontId="0" fillId="0" borderId="6" xfId="0" applyNumberFormat="1" applyBorder="1"/>
    <xf numFmtId="1" fontId="0" fillId="0" borderId="3" xfId="0" applyNumberFormat="1" applyBorder="1"/>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64" fontId="0" fillId="0" borderId="8" xfId="0" applyNumberFormat="1" applyBorder="1"/>
    <xf numFmtId="0" fontId="0" fillId="2" borderId="6" xfId="0" applyFill="1" applyBorder="1"/>
    <xf numFmtId="164" fontId="0" fillId="2" borderId="0" xfId="0" applyNumberFormat="1" applyFill="1" applyBorder="1" applyAlignment="1">
      <alignment vertical="center"/>
    </xf>
    <xf numFmtId="164" fontId="0" fillId="0" borderId="9" xfId="0" applyNumberFormat="1" applyBorder="1" applyAlignment="1">
      <alignment vertical="center"/>
    </xf>
    <xf numFmtId="164" fontId="0" fillId="0" borderId="0" xfId="0" applyNumberFormat="1" applyBorder="1" applyAlignment="1">
      <alignment vertical="center"/>
    </xf>
    <xf numFmtId="164" fontId="0" fillId="0" borderId="8" xfId="0" applyNumberFormat="1" applyBorder="1" applyAlignment="1">
      <alignment vertical="center"/>
    </xf>
    <xf numFmtId="164" fontId="1" fillId="2" borderId="4" xfId="0" applyNumberFormat="1" applyFont="1" applyFill="1" applyBorder="1" applyAlignment="1">
      <alignment vertical="center"/>
    </xf>
    <xf numFmtId="164" fontId="1" fillId="0" borderId="2" xfId="0" applyNumberFormat="1" applyFont="1" applyBorder="1" applyAlignment="1">
      <alignment vertical="center"/>
    </xf>
    <xf numFmtId="164" fontId="1" fillId="0" borderId="4" xfId="0" applyNumberFormat="1" applyFont="1" applyBorder="1" applyAlignment="1">
      <alignment vertical="center"/>
    </xf>
    <xf numFmtId="164" fontId="1" fillId="0" borderId="3" xfId="0" applyNumberFormat="1" applyFont="1" applyBorder="1" applyAlignment="1">
      <alignment vertical="center"/>
    </xf>
    <xf numFmtId="0" fontId="0" fillId="2" borderId="7" xfId="0" applyFill="1" applyBorder="1" applyAlignment="1">
      <alignment vertical="center"/>
    </xf>
    <xf numFmtId="0" fontId="1" fillId="2" borderId="6" xfId="0" applyFont="1" applyFill="1" applyBorder="1" applyAlignment="1">
      <alignment vertical="center"/>
    </xf>
    <xf numFmtId="164" fontId="0" fillId="0" borderId="7" xfId="0" applyNumberFormat="1" applyBorder="1"/>
    <xf numFmtId="164" fontId="0" fillId="0" borderId="6" xfId="0" applyNumberFormat="1" applyBorder="1"/>
    <xf numFmtId="0" fontId="1" fillId="0" borderId="0" xfId="0" applyFont="1" applyAlignment="1">
      <alignment horizontal="center"/>
    </xf>
    <xf numFmtId="0" fontId="0" fillId="2" borderId="6" xfId="0" applyFill="1" applyBorder="1" applyAlignment="1">
      <alignment vertical="center"/>
    </xf>
    <xf numFmtId="0" fontId="0" fillId="2" borderId="4" xfId="0"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 fillId="0" borderId="0" xfId="0" applyFont="1" applyAlignment="1">
      <alignment horizontal="center"/>
    </xf>
    <xf numFmtId="0" fontId="1" fillId="2" borderId="2" xfId="0" applyFont="1" applyFill="1" applyBorder="1" applyAlignment="1">
      <alignment horizontal="center"/>
    </xf>
    <xf numFmtId="0" fontId="1" fillId="2" borderId="4" xfId="0" applyFont="1" applyFill="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3266870142860809"/>
          <c:y val="0.20306513409961685"/>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solidFill>
              <a:latin typeface="+mn-lt"/>
              <a:ea typeface="+mn-ea"/>
              <a:cs typeface="+mn-cs"/>
            </a:defRPr>
          </a:pPr>
          <a:endParaRPr lang="fr-FR"/>
        </a:p>
      </c:txPr>
    </c:title>
    <c:autoTitleDeleted val="0"/>
    <c:plotArea>
      <c:layout>
        <c:manualLayout>
          <c:layoutTarget val="inner"/>
          <c:xMode val="edge"/>
          <c:yMode val="edge"/>
          <c:x val="5.1866666666666665E-2"/>
          <c:y val="0.1152873563218391"/>
          <c:w val="0.85303622047244099"/>
          <c:h val="0.75751621564545812"/>
        </c:manualLayout>
      </c:layout>
      <c:scatterChart>
        <c:scatterStyle val="lineMarker"/>
        <c:varyColors val="0"/>
        <c:ser>
          <c:idx val="0"/>
          <c:order val="0"/>
          <c:tx>
            <c:strRef>
              <c:f>'Pyramides en effectif'!$S$6</c:f>
              <c:strCache>
                <c:ptCount val="1"/>
                <c:pt idx="0">
                  <c:v>Femmes</c:v>
                </c:pt>
              </c:strCache>
            </c:strRef>
          </c:tx>
          <c:spPr>
            <a:ln w="19050" cap="rnd">
              <a:solidFill>
                <a:srgbClr val="FF0000"/>
              </a:solidFill>
              <a:round/>
            </a:ln>
            <a:effectLst/>
          </c:spPr>
          <c:marker>
            <c:symbol val="none"/>
          </c:marker>
          <c:xVal>
            <c:numRef>
              <c:f>'Pyramides en effectif'!$S$7:$S$13</c:f>
              <c:numCache>
                <c:formatCode>0.0</c:formatCode>
                <c:ptCount val="7"/>
                <c:pt idx="0">
                  <c:v>62.75</c:v>
                </c:pt>
                <c:pt idx="1">
                  <c:v>62.75</c:v>
                </c:pt>
                <c:pt idx="2">
                  <c:v>49.088888888888889</c:v>
                </c:pt>
                <c:pt idx="3">
                  <c:v>49.088888888888889</c:v>
                </c:pt>
                <c:pt idx="4">
                  <c:v>10.025</c:v>
                </c:pt>
                <c:pt idx="5">
                  <c:v>10.025</c:v>
                </c:pt>
                <c:pt idx="6" formatCode="General">
                  <c:v>0</c:v>
                </c:pt>
              </c:numCache>
            </c:numRef>
          </c:xVal>
          <c:yVal>
            <c:numRef>
              <c:f>'Pyramides en effectif'!$N$7:$N$13</c:f>
              <c:numCache>
                <c:formatCode>General</c:formatCode>
                <c:ptCount val="7"/>
                <c:pt idx="0">
                  <c:v>0</c:v>
                </c:pt>
                <c:pt idx="1">
                  <c:v>19.9999</c:v>
                </c:pt>
                <c:pt idx="2">
                  <c:v>20</c:v>
                </c:pt>
                <c:pt idx="3">
                  <c:v>64.999899999999997</c:v>
                </c:pt>
                <c:pt idx="4">
                  <c:v>65</c:v>
                </c:pt>
                <c:pt idx="5">
                  <c:v>104.9999</c:v>
                </c:pt>
                <c:pt idx="6">
                  <c:v>105</c:v>
                </c:pt>
              </c:numCache>
            </c:numRef>
          </c:yVal>
          <c:smooth val="0"/>
          <c:extLst>
            <c:ext xmlns:c16="http://schemas.microsoft.com/office/drawing/2014/chart" uri="{C3380CC4-5D6E-409C-BE32-E72D297353CC}">
              <c16:uniqueId val="{00000000-5D14-46C3-8589-EFD562C28F6D}"/>
            </c:ext>
          </c:extLst>
        </c:ser>
        <c:dLbls>
          <c:showLegendKey val="0"/>
          <c:showVal val="0"/>
          <c:showCatName val="0"/>
          <c:showSerName val="0"/>
          <c:showPercent val="0"/>
          <c:showBubbleSize val="0"/>
        </c:dLbls>
        <c:axId val="553489992"/>
        <c:axId val="553490320"/>
      </c:scatterChart>
      <c:valAx>
        <c:axId val="553489992"/>
        <c:scaling>
          <c:orientation val="minMax"/>
          <c:max val="80"/>
        </c:scaling>
        <c:delete val="0"/>
        <c:axPos val="b"/>
        <c:majorGridlines>
          <c:spPr>
            <a:ln w="9525" cap="flat" cmpd="sng" algn="ctr">
              <a:solidFill>
                <a:schemeClr val="tx1">
                  <a:lumMod val="15000"/>
                  <a:lumOff val="85000"/>
                </a:schemeClr>
              </a:solidFill>
              <a:round/>
            </a:ln>
            <a:effectLst/>
          </c:spPr>
        </c:majorGridlines>
        <c:numFmt formatCode="General;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90320"/>
        <c:crosses val="autoZero"/>
        <c:crossBetween val="midCat"/>
        <c:majorUnit val="10"/>
      </c:valAx>
      <c:valAx>
        <c:axId val="553490320"/>
        <c:scaling>
          <c:orientation val="minMax"/>
          <c:max val="1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89992"/>
        <c:crosses val="autoZero"/>
        <c:crossBetween val="midCat"/>
        <c:majorUnit val="10"/>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chemeClr val="tx1"/>
          </a:solidFill>
        </a:defRPr>
      </a:pPr>
      <a:endParaRPr lang="fr-FR"/>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3266870142860809"/>
          <c:y val="0.20306513409961685"/>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solidFill>
              <a:latin typeface="+mn-lt"/>
              <a:ea typeface="+mn-ea"/>
              <a:cs typeface="+mn-cs"/>
            </a:defRPr>
          </a:pPr>
          <a:endParaRPr lang="fr-FR"/>
        </a:p>
      </c:txPr>
    </c:title>
    <c:autoTitleDeleted val="0"/>
    <c:plotArea>
      <c:layout>
        <c:manualLayout>
          <c:layoutTarget val="inner"/>
          <c:xMode val="edge"/>
          <c:yMode val="edge"/>
          <c:x val="5.1866666666666665E-2"/>
          <c:y val="0.1152873563218391"/>
          <c:w val="0.85303622047244099"/>
          <c:h val="0.75751621564545812"/>
        </c:manualLayout>
      </c:layout>
      <c:scatterChart>
        <c:scatterStyle val="lineMarker"/>
        <c:varyColors val="0"/>
        <c:ser>
          <c:idx val="0"/>
          <c:order val="0"/>
          <c:tx>
            <c:strRef>
              <c:f>'Pyramides pour 1000'!$S$24</c:f>
              <c:strCache>
                <c:ptCount val="1"/>
                <c:pt idx="0">
                  <c:v>Femmes</c:v>
                </c:pt>
              </c:strCache>
            </c:strRef>
          </c:tx>
          <c:spPr>
            <a:ln w="19050" cap="rnd">
              <a:solidFill>
                <a:schemeClr val="accent1"/>
              </a:solidFill>
              <a:round/>
            </a:ln>
            <a:effectLst/>
          </c:spPr>
          <c:marker>
            <c:symbol val="none"/>
          </c:marker>
          <c:xVal>
            <c:numRef>
              <c:f>'Pyramides pour 1000'!$S$25:$S$31</c:f>
              <c:numCache>
                <c:formatCode>0.0</c:formatCode>
                <c:ptCount val="7"/>
                <c:pt idx="0">
                  <c:v>5.1470588235294112</c:v>
                </c:pt>
                <c:pt idx="1">
                  <c:v>5.1470588235294112</c:v>
                </c:pt>
                <c:pt idx="2">
                  <c:v>6.7142008318478901</c:v>
                </c:pt>
                <c:pt idx="3">
                  <c:v>6.7142008318478901</c:v>
                </c:pt>
                <c:pt idx="4">
                  <c:v>2.8074866310160429</c:v>
                </c:pt>
                <c:pt idx="5">
                  <c:v>2.8074866310160429</c:v>
                </c:pt>
                <c:pt idx="6" formatCode="General">
                  <c:v>0</c:v>
                </c:pt>
              </c:numCache>
            </c:numRef>
          </c:xVal>
          <c:yVal>
            <c:numRef>
              <c:f>'Pyramides pour 1000'!$N$25:$N$31</c:f>
              <c:numCache>
                <c:formatCode>General</c:formatCode>
                <c:ptCount val="7"/>
                <c:pt idx="0">
                  <c:v>0</c:v>
                </c:pt>
                <c:pt idx="1">
                  <c:v>19.9999</c:v>
                </c:pt>
                <c:pt idx="2">
                  <c:v>20</c:v>
                </c:pt>
                <c:pt idx="3">
                  <c:v>64.999899999999997</c:v>
                </c:pt>
                <c:pt idx="4">
                  <c:v>65</c:v>
                </c:pt>
                <c:pt idx="5">
                  <c:v>104.9999</c:v>
                </c:pt>
                <c:pt idx="6">
                  <c:v>105</c:v>
                </c:pt>
              </c:numCache>
            </c:numRef>
          </c:yVal>
          <c:smooth val="0"/>
          <c:extLst>
            <c:ext xmlns:c16="http://schemas.microsoft.com/office/drawing/2014/chart" uri="{C3380CC4-5D6E-409C-BE32-E72D297353CC}">
              <c16:uniqueId val="{00000000-15F7-4D50-BC56-A27C32C84775}"/>
            </c:ext>
          </c:extLst>
        </c:ser>
        <c:dLbls>
          <c:showLegendKey val="0"/>
          <c:showVal val="0"/>
          <c:showCatName val="0"/>
          <c:showSerName val="0"/>
          <c:showPercent val="0"/>
          <c:showBubbleSize val="0"/>
        </c:dLbls>
        <c:axId val="553489992"/>
        <c:axId val="553490320"/>
      </c:scatterChart>
      <c:valAx>
        <c:axId val="553489992"/>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90320"/>
        <c:crosses val="autoZero"/>
        <c:crossBetween val="midCat"/>
      </c:valAx>
      <c:valAx>
        <c:axId val="553490320"/>
        <c:scaling>
          <c:orientation val="minMax"/>
          <c:max val="1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89992"/>
        <c:crosses val="autoZero"/>
        <c:crossBetween val="midCat"/>
        <c:majorUnit val="10"/>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9.8466666666666688E-2"/>
          <c:y val="0.20306513409961685"/>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solidFill>
              <a:latin typeface="+mn-lt"/>
              <a:ea typeface="+mn-ea"/>
              <a:cs typeface="+mn-cs"/>
            </a:defRPr>
          </a:pPr>
          <a:endParaRPr lang="fr-FR"/>
        </a:p>
      </c:txPr>
    </c:title>
    <c:autoTitleDeleted val="0"/>
    <c:plotArea>
      <c:layout>
        <c:manualLayout>
          <c:layoutTarget val="inner"/>
          <c:xMode val="edge"/>
          <c:yMode val="edge"/>
          <c:x val="5.1866666666666665E-2"/>
          <c:y val="0.1152873563218391"/>
          <c:w val="0.85303622047244099"/>
          <c:h val="0.75751621564545812"/>
        </c:manualLayout>
      </c:layout>
      <c:scatterChart>
        <c:scatterStyle val="lineMarker"/>
        <c:varyColors val="0"/>
        <c:ser>
          <c:idx val="0"/>
          <c:order val="0"/>
          <c:tx>
            <c:strRef>
              <c:f>'Pyramides pour 1000'!$R$43</c:f>
              <c:strCache>
                <c:ptCount val="1"/>
                <c:pt idx="0">
                  <c:v>Hommes</c:v>
                </c:pt>
              </c:strCache>
            </c:strRef>
          </c:tx>
          <c:spPr>
            <a:ln w="19050" cap="rnd">
              <a:solidFill>
                <a:schemeClr val="accent2">
                  <a:lumMod val="50000"/>
                </a:schemeClr>
              </a:solidFill>
              <a:round/>
            </a:ln>
            <a:effectLst/>
          </c:spPr>
          <c:marker>
            <c:symbol val="none"/>
          </c:marker>
          <c:xVal>
            <c:numRef>
              <c:f>'Pyramides pour 1000'!$T$44:$T$50</c:f>
              <c:numCache>
                <c:formatCode>0.0</c:formatCode>
                <c:ptCount val="7"/>
                <c:pt idx="0">
                  <c:v>-12.785820895522388</c:v>
                </c:pt>
                <c:pt idx="1">
                  <c:v>-12.785820895522388</c:v>
                </c:pt>
                <c:pt idx="2">
                  <c:v>-5.0580431177446101</c:v>
                </c:pt>
                <c:pt idx="3">
                  <c:v>-5.0580431177446101</c:v>
                </c:pt>
                <c:pt idx="4">
                  <c:v>-0.39179104477611937</c:v>
                </c:pt>
                <c:pt idx="5">
                  <c:v>-0.39179104477611937</c:v>
                </c:pt>
                <c:pt idx="6">
                  <c:v>0</c:v>
                </c:pt>
              </c:numCache>
            </c:numRef>
          </c:xVal>
          <c:yVal>
            <c:numRef>
              <c:f>'Pyramides pour 1000'!$N$44:$N$50</c:f>
              <c:numCache>
                <c:formatCode>General</c:formatCode>
                <c:ptCount val="7"/>
                <c:pt idx="0">
                  <c:v>0</c:v>
                </c:pt>
                <c:pt idx="1">
                  <c:v>19.9999</c:v>
                </c:pt>
                <c:pt idx="2">
                  <c:v>20</c:v>
                </c:pt>
                <c:pt idx="3">
                  <c:v>64.999899999999997</c:v>
                </c:pt>
                <c:pt idx="4">
                  <c:v>65</c:v>
                </c:pt>
                <c:pt idx="5">
                  <c:v>104.9999</c:v>
                </c:pt>
                <c:pt idx="6">
                  <c:v>105</c:v>
                </c:pt>
              </c:numCache>
            </c:numRef>
          </c:yVal>
          <c:smooth val="0"/>
          <c:extLst>
            <c:ext xmlns:c16="http://schemas.microsoft.com/office/drawing/2014/chart" uri="{C3380CC4-5D6E-409C-BE32-E72D297353CC}">
              <c16:uniqueId val="{00000000-601A-401C-AFE6-37420171B49F}"/>
            </c:ext>
          </c:extLst>
        </c:ser>
        <c:dLbls>
          <c:showLegendKey val="0"/>
          <c:showVal val="0"/>
          <c:showCatName val="0"/>
          <c:showSerName val="0"/>
          <c:showPercent val="0"/>
          <c:showBubbleSize val="0"/>
        </c:dLbls>
        <c:axId val="553489992"/>
        <c:axId val="553490320"/>
      </c:scatterChart>
      <c:valAx>
        <c:axId val="553489992"/>
        <c:scaling>
          <c:orientation val="minMax"/>
          <c:min val="-20"/>
        </c:scaling>
        <c:delete val="0"/>
        <c:axPos val="b"/>
        <c:majorGridlines>
          <c:spPr>
            <a:ln w="9525" cap="flat" cmpd="sng" algn="ctr">
              <a:solidFill>
                <a:schemeClr val="tx1">
                  <a:lumMod val="15000"/>
                  <a:lumOff val="85000"/>
                </a:schemeClr>
              </a:solidFill>
              <a:round/>
            </a:ln>
            <a:effectLst/>
          </c:spPr>
        </c:majorGridlines>
        <c:numFmt formatCode="General;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90320"/>
        <c:crosses val="autoZero"/>
        <c:crossBetween val="midCat"/>
        <c:majorUnit val="2"/>
      </c:valAx>
      <c:valAx>
        <c:axId val="553490320"/>
        <c:scaling>
          <c:orientation val="minMax"/>
          <c:max val="1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high"/>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89992"/>
        <c:crosses val="autoZero"/>
        <c:crossBetween val="midCat"/>
        <c:majorUnit val="10"/>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chemeClr val="tx1"/>
          </a:solidFill>
        </a:defRPr>
      </a:pPr>
      <a:endParaRPr lang="fr-FR"/>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3266870142860809"/>
          <c:y val="0.20306513409961685"/>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solidFill>
              <a:latin typeface="+mn-lt"/>
              <a:ea typeface="+mn-ea"/>
              <a:cs typeface="+mn-cs"/>
            </a:defRPr>
          </a:pPr>
          <a:endParaRPr lang="fr-FR"/>
        </a:p>
      </c:txPr>
    </c:title>
    <c:autoTitleDeleted val="0"/>
    <c:plotArea>
      <c:layout>
        <c:manualLayout>
          <c:layoutTarget val="inner"/>
          <c:xMode val="edge"/>
          <c:yMode val="edge"/>
          <c:x val="5.1866666666666665E-2"/>
          <c:y val="0.1152873563218391"/>
          <c:w val="0.85303622047244099"/>
          <c:h val="0.75751621564545812"/>
        </c:manualLayout>
      </c:layout>
      <c:scatterChart>
        <c:scatterStyle val="lineMarker"/>
        <c:varyColors val="0"/>
        <c:ser>
          <c:idx val="0"/>
          <c:order val="0"/>
          <c:tx>
            <c:strRef>
              <c:f>'Pyramides pour 1000'!$S$43</c:f>
              <c:strCache>
                <c:ptCount val="1"/>
                <c:pt idx="0">
                  <c:v>Femmes</c:v>
                </c:pt>
              </c:strCache>
            </c:strRef>
          </c:tx>
          <c:spPr>
            <a:ln w="19050" cap="rnd">
              <a:solidFill>
                <a:schemeClr val="accent2">
                  <a:lumMod val="50000"/>
                </a:schemeClr>
              </a:solidFill>
              <a:round/>
            </a:ln>
            <a:effectLst/>
          </c:spPr>
          <c:marker>
            <c:symbol val="none"/>
          </c:marker>
          <c:xVal>
            <c:numRef>
              <c:f>'Pyramides pour 1000'!$S$44:$S$50</c:f>
              <c:numCache>
                <c:formatCode>0.0</c:formatCode>
                <c:ptCount val="7"/>
                <c:pt idx="0">
                  <c:v>12.5</c:v>
                </c:pt>
                <c:pt idx="1">
                  <c:v>12.5</c:v>
                </c:pt>
                <c:pt idx="2">
                  <c:v>5.140961857379768</c:v>
                </c:pt>
                <c:pt idx="3">
                  <c:v>5.140961857379768</c:v>
                </c:pt>
                <c:pt idx="4">
                  <c:v>0.48507462686567165</c:v>
                </c:pt>
                <c:pt idx="5">
                  <c:v>0.48507462686567165</c:v>
                </c:pt>
                <c:pt idx="6" formatCode="General">
                  <c:v>0</c:v>
                </c:pt>
              </c:numCache>
            </c:numRef>
          </c:xVal>
          <c:yVal>
            <c:numRef>
              <c:f>'Pyramides pour 1000'!$N$44:$N$50</c:f>
              <c:numCache>
                <c:formatCode>General</c:formatCode>
                <c:ptCount val="7"/>
                <c:pt idx="0">
                  <c:v>0</c:v>
                </c:pt>
                <c:pt idx="1">
                  <c:v>19.9999</c:v>
                </c:pt>
                <c:pt idx="2">
                  <c:v>20</c:v>
                </c:pt>
                <c:pt idx="3">
                  <c:v>64.999899999999997</c:v>
                </c:pt>
                <c:pt idx="4">
                  <c:v>65</c:v>
                </c:pt>
                <c:pt idx="5">
                  <c:v>104.9999</c:v>
                </c:pt>
                <c:pt idx="6">
                  <c:v>105</c:v>
                </c:pt>
              </c:numCache>
            </c:numRef>
          </c:yVal>
          <c:smooth val="0"/>
          <c:extLst>
            <c:ext xmlns:c16="http://schemas.microsoft.com/office/drawing/2014/chart" uri="{C3380CC4-5D6E-409C-BE32-E72D297353CC}">
              <c16:uniqueId val="{00000000-D5C1-48AF-A73E-73287C24C661}"/>
            </c:ext>
          </c:extLst>
        </c:ser>
        <c:dLbls>
          <c:showLegendKey val="0"/>
          <c:showVal val="0"/>
          <c:showCatName val="0"/>
          <c:showSerName val="0"/>
          <c:showPercent val="0"/>
          <c:showBubbleSize val="0"/>
        </c:dLbls>
        <c:axId val="553489992"/>
        <c:axId val="553490320"/>
      </c:scatterChart>
      <c:valAx>
        <c:axId val="553489992"/>
        <c:scaling>
          <c:orientation val="minMax"/>
          <c:max val="20"/>
        </c:scaling>
        <c:delete val="0"/>
        <c:axPos val="b"/>
        <c:majorGridlines>
          <c:spPr>
            <a:ln w="9525" cap="flat" cmpd="sng" algn="ctr">
              <a:solidFill>
                <a:schemeClr val="tx1">
                  <a:lumMod val="15000"/>
                  <a:lumOff val="85000"/>
                </a:schemeClr>
              </a:solidFill>
              <a:round/>
            </a:ln>
            <a:effectLst/>
          </c:spPr>
        </c:majorGridlines>
        <c:numFmt formatCode="General;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90320"/>
        <c:crosses val="autoZero"/>
        <c:crossBetween val="midCat"/>
        <c:majorUnit val="2"/>
      </c:valAx>
      <c:valAx>
        <c:axId val="553490320"/>
        <c:scaling>
          <c:orientation val="minMax"/>
          <c:max val="1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89992"/>
        <c:crosses val="autoZero"/>
        <c:crossBetween val="midCat"/>
        <c:majorUnit val="10"/>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66666666666665E-2"/>
          <c:y val="0.1152873563218391"/>
          <c:w val="0.85303622047244099"/>
          <c:h val="0.75751621564545812"/>
        </c:manualLayout>
      </c:layout>
      <c:scatterChart>
        <c:scatterStyle val="lineMarker"/>
        <c:varyColors val="0"/>
        <c:ser>
          <c:idx val="0"/>
          <c:order val="0"/>
          <c:tx>
            <c:strRef>
              <c:f>'Pyramides pour 1000'!$M$22</c:f>
              <c:strCache>
                <c:ptCount val="1"/>
                <c:pt idx="0">
                  <c:v>EUROPE</c:v>
                </c:pt>
              </c:strCache>
            </c:strRef>
          </c:tx>
          <c:spPr>
            <a:ln w="19050" cap="rnd">
              <a:solidFill>
                <a:schemeClr val="accent1"/>
              </a:solidFill>
              <a:round/>
            </a:ln>
            <a:effectLst/>
          </c:spPr>
          <c:marker>
            <c:symbol val="none"/>
          </c:marker>
          <c:xVal>
            <c:numRef>
              <c:f>'Pyramides pour 1000'!$T$25:$T$31</c:f>
              <c:numCache>
                <c:formatCode>0.0</c:formatCode>
                <c:ptCount val="7"/>
                <c:pt idx="0">
                  <c:v>-5.4144385026737964</c:v>
                </c:pt>
                <c:pt idx="1">
                  <c:v>-5.4144385026737964</c:v>
                </c:pt>
                <c:pt idx="2">
                  <c:v>-6.5656565656565657</c:v>
                </c:pt>
                <c:pt idx="3">
                  <c:v>-6.5656565656565657</c:v>
                </c:pt>
                <c:pt idx="4">
                  <c:v>-1.9719251336898396</c:v>
                </c:pt>
                <c:pt idx="5">
                  <c:v>-1.9719251336898396</c:v>
                </c:pt>
                <c:pt idx="6">
                  <c:v>0</c:v>
                </c:pt>
              </c:numCache>
            </c:numRef>
          </c:xVal>
          <c:yVal>
            <c:numRef>
              <c:f>'Pyramides pour 1000'!$N$25:$N$31</c:f>
              <c:numCache>
                <c:formatCode>General</c:formatCode>
                <c:ptCount val="7"/>
                <c:pt idx="0">
                  <c:v>0</c:v>
                </c:pt>
                <c:pt idx="1">
                  <c:v>19.9999</c:v>
                </c:pt>
                <c:pt idx="2">
                  <c:v>20</c:v>
                </c:pt>
                <c:pt idx="3">
                  <c:v>64.999899999999997</c:v>
                </c:pt>
                <c:pt idx="4">
                  <c:v>65</c:v>
                </c:pt>
                <c:pt idx="5">
                  <c:v>104.9999</c:v>
                </c:pt>
                <c:pt idx="6">
                  <c:v>105</c:v>
                </c:pt>
              </c:numCache>
            </c:numRef>
          </c:yVal>
          <c:smooth val="0"/>
          <c:extLst>
            <c:ext xmlns:c16="http://schemas.microsoft.com/office/drawing/2014/chart" uri="{C3380CC4-5D6E-409C-BE32-E72D297353CC}">
              <c16:uniqueId val="{00000000-03D0-4791-B99A-1F0814B3A186}"/>
            </c:ext>
          </c:extLst>
        </c:ser>
        <c:ser>
          <c:idx val="1"/>
          <c:order val="1"/>
          <c:tx>
            <c:strRef>
              <c:f>'Pyramides pour 1000'!$M$41</c:f>
              <c:strCache>
                <c:ptCount val="1"/>
                <c:pt idx="0">
                  <c:v>AFRIQUE</c:v>
                </c:pt>
              </c:strCache>
            </c:strRef>
          </c:tx>
          <c:spPr>
            <a:ln w="19050" cap="rnd">
              <a:solidFill>
                <a:schemeClr val="accent2"/>
              </a:solidFill>
              <a:round/>
            </a:ln>
            <a:effectLst/>
          </c:spPr>
          <c:marker>
            <c:symbol val="none"/>
          </c:marker>
          <c:xVal>
            <c:numRef>
              <c:f>'Pyramides pour 1000'!$T$44:$T$50</c:f>
              <c:numCache>
                <c:formatCode>0.0</c:formatCode>
                <c:ptCount val="7"/>
                <c:pt idx="0">
                  <c:v>-12.785820895522388</c:v>
                </c:pt>
                <c:pt idx="1">
                  <c:v>-12.785820895522388</c:v>
                </c:pt>
                <c:pt idx="2">
                  <c:v>-5.0580431177446101</c:v>
                </c:pt>
                <c:pt idx="3">
                  <c:v>-5.0580431177446101</c:v>
                </c:pt>
                <c:pt idx="4">
                  <c:v>-0.39179104477611937</c:v>
                </c:pt>
                <c:pt idx="5">
                  <c:v>-0.39179104477611937</c:v>
                </c:pt>
                <c:pt idx="6">
                  <c:v>0</c:v>
                </c:pt>
              </c:numCache>
            </c:numRef>
          </c:xVal>
          <c:yVal>
            <c:numRef>
              <c:f>'Pyramides pour 1000'!$N$44:$N$50</c:f>
              <c:numCache>
                <c:formatCode>General</c:formatCode>
                <c:ptCount val="7"/>
                <c:pt idx="0">
                  <c:v>0</c:v>
                </c:pt>
                <c:pt idx="1">
                  <c:v>19.9999</c:v>
                </c:pt>
                <c:pt idx="2">
                  <c:v>20</c:v>
                </c:pt>
                <c:pt idx="3">
                  <c:v>64.999899999999997</c:v>
                </c:pt>
                <c:pt idx="4">
                  <c:v>65</c:v>
                </c:pt>
                <c:pt idx="5">
                  <c:v>104.9999</c:v>
                </c:pt>
                <c:pt idx="6">
                  <c:v>105</c:v>
                </c:pt>
              </c:numCache>
            </c:numRef>
          </c:yVal>
          <c:smooth val="0"/>
          <c:extLst>
            <c:ext xmlns:c16="http://schemas.microsoft.com/office/drawing/2014/chart" uri="{C3380CC4-5D6E-409C-BE32-E72D297353CC}">
              <c16:uniqueId val="{00000002-03D0-4791-B99A-1F0814B3A186}"/>
            </c:ext>
          </c:extLst>
        </c:ser>
        <c:dLbls>
          <c:showLegendKey val="0"/>
          <c:showVal val="0"/>
          <c:showCatName val="0"/>
          <c:showSerName val="0"/>
          <c:showPercent val="0"/>
          <c:showBubbleSize val="0"/>
        </c:dLbls>
        <c:axId val="553489992"/>
        <c:axId val="553490320"/>
      </c:scatterChart>
      <c:valAx>
        <c:axId val="553489992"/>
        <c:scaling>
          <c:orientation val="minMax"/>
          <c:min val="-16"/>
        </c:scaling>
        <c:delete val="0"/>
        <c:axPos val="b"/>
        <c:majorGridlines>
          <c:spPr>
            <a:ln w="9525" cap="flat" cmpd="sng" algn="ctr">
              <a:solidFill>
                <a:schemeClr val="tx1">
                  <a:lumMod val="15000"/>
                  <a:lumOff val="85000"/>
                </a:schemeClr>
              </a:solidFill>
              <a:round/>
            </a:ln>
            <a:effectLst/>
          </c:spPr>
        </c:majorGridlines>
        <c:numFmt formatCode="General;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90320"/>
        <c:crosses val="autoZero"/>
        <c:crossBetween val="midCat"/>
        <c:majorUnit val="2"/>
      </c:valAx>
      <c:valAx>
        <c:axId val="553490320"/>
        <c:scaling>
          <c:orientation val="minMax"/>
          <c:max val="1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high"/>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89992"/>
        <c:crosses val="autoZero"/>
        <c:crossBetween val="midCat"/>
        <c:majorUnit val="10"/>
      </c:valAx>
      <c:spPr>
        <a:solidFill>
          <a:schemeClr val="bg1"/>
        </a:solidFill>
        <a:ln>
          <a:solidFill>
            <a:schemeClr val="tx1"/>
          </a:solidFill>
        </a:ln>
        <a:effectLst/>
      </c:spPr>
    </c:plotArea>
    <c:legend>
      <c:legendPos val="r"/>
      <c:layout>
        <c:manualLayout>
          <c:xMode val="edge"/>
          <c:yMode val="edge"/>
          <c:x val="0.1149750603526865"/>
          <c:y val="0.31273901107189189"/>
          <c:w val="0.27116035158497126"/>
          <c:h val="0.1561311732585150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chemeClr val="tx1"/>
          </a:solidFill>
        </a:defRPr>
      </a:pPr>
      <a:endParaRPr lang="fr-FR"/>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866666666666665E-2"/>
          <c:y val="0.1152873563218391"/>
          <c:w val="0.85303622047244099"/>
          <c:h val="0.75751621564545812"/>
        </c:manualLayout>
      </c:layout>
      <c:scatterChart>
        <c:scatterStyle val="lineMarker"/>
        <c:varyColors val="0"/>
        <c:ser>
          <c:idx val="0"/>
          <c:order val="0"/>
          <c:tx>
            <c:strRef>
              <c:f>'Pyramides pour 1000'!$M$22</c:f>
              <c:strCache>
                <c:ptCount val="1"/>
                <c:pt idx="0">
                  <c:v>EUROPE</c:v>
                </c:pt>
              </c:strCache>
            </c:strRef>
          </c:tx>
          <c:spPr>
            <a:ln w="19050" cap="rnd">
              <a:solidFill>
                <a:schemeClr val="accent1"/>
              </a:solidFill>
              <a:round/>
            </a:ln>
            <a:effectLst/>
          </c:spPr>
          <c:marker>
            <c:symbol val="none"/>
          </c:marker>
          <c:xVal>
            <c:numRef>
              <c:f>'Pyramides pour 1000'!$S$25:$S$31</c:f>
              <c:numCache>
                <c:formatCode>0.0</c:formatCode>
                <c:ptCount val="7"/>
                <c:pt idx="0">
                  <c:v>5.1470588235294112</c:v>
                </c:pt>
                <c:pt idx="1">
                  <c:v>5.1470588235294112</c:v>
                </c:pt>
                <c:pt idx="2">
                  <c:v>6.7142008318478901</c:v>
                </c:pt>
                <c:pt idx="3">
                  <c:v>6.7142008318478901</c:v>
                </c:pt>
                <c:pt idx="4">
                  <c:v>2.8074866310160429</c:v>
                </c:pt>
                <c:pt idx="5">
                  <c:v>2.8074866310160429</c:v>
                </c:pt>
                <c:pt idx="6" formatCode="General">
                  <c:v>0</c:v>
                </c:pt>
              </c:numCache>
            </c:numRef>
          </c:xVal>
          <c:yVal>
            <c:numRef>
              <c:f>'Pyramides pour 1000'!$N$25:$N$31</c:f>
              <c:numCache>
                <c:formatCode>General</c:formatCode>
                <c:ptCount val="7"/>
                <c:pt idx="0">
                  <c:v>0</c:v>
                </c:pt>
                <c:pt idx="1">
                  <c:v>19.9999</c:v>
                </c:pt>
                <c:pt idx="2">
                  <c:v>20</c:v>
                </c:pt>
                <c:pt idx="3">
                  <c:v>64.999899999999997</c:v>
                </c:pt>
                <c:pt idx="4">
                  <c:v>65</c:v>
                </c:pt>
                <c:pt idx="5">
                  <c:v>104.9999</c:v>
                </c:pt>
                <c:pt idx="6">
                  <c:v>105</c:v>
                </c:pt>
              </c:numCache>
            </c:numRef>
          </c:yVal>
          <c:smooth val="0"/>
          <c:extLst>
            <c:ext xmlns:c16="http://schemas.microsoft.com/office/drawing/2014/chart" uri="{C3380CC4-5D6E-409C-BE32-E72D297353CC}">
              <c16:uniqueId val="{00000000-C135-4D7E-8717-20AA158DB3F0}"/>
            </c:ext>
          </c:extLst>
        </c:ser>
        <c:ser>
          <c:idx val="1"/>
          <c:order val="1"/>
          <c:tx>
            <c:strRef>
              <c:f>'Pyramides pour 1000'!$M$41</c:f>
              <c:strCache>
                <c:ptCount val="1"/>
                <c:pt idx="0">
                  <c:v>AFRIQUE</c:v>
                </c:pt>
              </c:strCache>
            </c:strRef>
          </c:tx>
          <c:spPr>
            <a:ln w="19050" cap="rnd">
              <a:solidFill>
                <a:schemeClr val="accent2"/>
              </a:solidFill>
              <a:round/>
            </a:ln>
            <a:effectLst/>
          </c:spPr>
          <c:marker>
            <c:symbol val="none"/>
          </c:marker>
          <c:xVal>
            <c:numRef>
              <c:f>'Pyramides pour 1000'!$S$44:$S$50</c:f>
              <c:numCache>
                <c:formatCode>0.0</c:formatCode>
                <c:ptCount val="7"/>
                <c:pt idx="0">
                  <c:v>12.5</c:v>
                </c:pt>
                <c:pt idx="1">
                  <c:v>12.5</c:v>
                </c:pt>
                <c:pt idx="2">
                  <c:v>5.140961857379768</c:v>
                </c:pt>
                <c:pt idx="3">
                  <c:v>5.140961857379768</c:v>
                </c:pt>
                <c:pt idx="4">
                  <c:v>0.48507462686567165</c:v>
                </c:pt>
                <c:pt idx="5">
                  <c:v>0.48507462686567165</c:v>
                </c:pt>
                <c:pt idx="6" formatCode="General">
                  <c:v>0</c:v>
                </c:pt>
              </c:numCache>
            </c:numRef>
          </c:xVal>
          <c:yVal>
            <c:numRef>
              <c:f>'Pyramides pour 1000'!$N$44:$N$50</c:f>
              <c:numCache>
                <c:formatCode>General</c:formatCode>
                <c:ptCount val="7"/>
                <c:pt idx="0">
                  <c:v>0</c:v>
                </c:pt>
                <c:pt idx="1">
                  <c:v>19.9999</c:v>
                </c:pt>
                <c:pt idx="2">
                  <c:v>20</c:v>
                </c:pt>
                <c:pt idx="3">
                  <c:v>64.999899999999997</c:v>
                </c:pt>
                <c:pt idx="4">
                  <c:v>65</c:v>
                </c:pt>
                <c:pt idx="5">
                  <c:v>104.9999</c:v>
                </c:pt>
                <c:pt idx="6">
                  <c:v>105</c:v>
                </c:pt>
              </c:numCache>
            </c:numRef>
          </c:yVal>
          <c:smooth val="0"/>
          <c:extLst>
            <c:ext xmlns:c16="http://schemas.microsoft.com/office/drawing/2014/chart" uri="{C3380CC4-5D6E-409C-BE32-E72D297353CC}">
              <c16:uniqueId val="{00000002-C135-4D7E-8717-20AA158DB3F0}"/>
            </c:ext>
          </c:extLst>
        </c:ser>
        <c:dLbls>
          <c:showLegendKey val="0"/>
          <c:showVal val="0"/>
          <c:showCatName val="0"/>
          <c:showSerName val="0"/>
          <c:showPercent val="0"/>
          <c:showBubbleSize val="0"/>
        </c:dLbls>
        <c:axId val="553489992"/>
        <c:axId val="553490320"/>
      </c:scatterChart>
      <c:valAx>
        <c:axId val="553489992"/>
        <c:scaling>
          <c:orientation val="minMax"/>
          <c:max val="16"/>
          <c:min val="0"/>
        </c:scaling>
        <c:delete val="0"/>
        <c:axPos val="b"/>
        <c:majorGridlines>
          <c:spPr>
            <a:ln w="9525" cap="flat" cmpd="sng" algn="ctr">
              <a:solidFill>
                <a:schemeClr val="tx1">
                  <a:lumMod val="15000"/>
                  <a:lumOff val="85000"/>
                </a:schemeClr>
              </a:solidFill>
              <a:round/>
            </a:ln>
            <a:effectLst/>
          </c:spPr>
        </c:majorGridlines>
        <c:numFmt formatCode="General;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90320"/>
        <c:crosses val="autoZero"/>
        <c:crossBetween val="midCat"/>
        <c:majorUnit val="2"/>
      </c:valAx>
      <c:valAx>
        <c:axId val="553490320"/>
        <c:scaling>
          <c:orientation val="minMax"/>
          <c:max val="1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89992"/>
        <c:crosses val="autoZero"/>
        <c:crossBetween val="midCat"/>
        <c:majorUnit val="10"/>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chemeClr val="tx1"/>
          </a:solidFill>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9.8466666666666688E-2"/>
          <c:y val="0.20306513409961685"/>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solidFill>
              <a:latin typeface="+mn-lt"/>
              <a:ea typeface="+mn-ea"/>
              <a:cs typeface="+mn-cs"/>
            </a:defRPr>
          </a:pPr>
          <a:endParaRPr lang="fr-FR"/>
        </a:p>
      </c:txPr>
    </c:title>
    <c:autoTitleDeleted val="0"/>
    <c:plotArea>
      <c:layout>
        <c:manualLayout>
          <c:layoutTarget val="inner"/>
          <c:xMode val="edge"/>
          <c:yMode val="edge"/>
          <c:x val="5.1866666666666665E-2"/>
          <c:y val="0.1152873563218391"/>
          <c:w val="0.85303622047244099"/>
          <c:h val="0.75751621564545812"/>
        </c:manualLayout>
      </c:layout>
      <c:scatterChart>
        <c:scatterStyle val="lineMarker"/>
        <c:varyColors val="0"/>
        <c:ser>
          <c:idx val="0"/>
          <c:order val="0"/>
          <c:tx>
            <c:strRef>
              <c:f>'Pyramides en effectif'!$R$6</c:f>
              <c:strCache>
                <c:ptCount val="1"/>
                <c:pt idx="0">
                  <c:v>Hommes</c:v>
                </c:pt>
              </c:strCache>
            </c:strRef>
          </c:tx>
          <c:spPr>
            <a:ln w="19050" cap="rnd">
              <a:solidFill>
                <a:srgbClr val="FF0000"/>
              </a:solidFill>
              <a:round/>
            </a:ln>
            <a:effectLst/>
          </c:spPr>
          <c:marker>
            <c:symbol val="none"/>
          </c:marker>
          <c:xVal>
            <c:numRef>
              <c:f>'Pyramides en effectif'!$T$7:$T$13</c:f>
              <c:numCache>
                <c:formatCode>0.0</c:formatCode>
                <c:ptCount val="7"/>
                <c:pt idx="0">
                  <c:v>-67</c:v>
                </c:pt>
                <c:pt idx="1">
                  <c:v>-67</c:v>
                </c:pt>
                <c:pt idx="2">
                  <c:v>-50.288888888888891</c:v>
                </c:pt>
                <c:pt idx="3">
                  <c:v>-50.288888888888891</c:v>
                </c:pt>
                <c:pt idx="4">
                  <c:v>-8.1750000000000007</c:v>
                </c:pt>
                <c:pt idx="5">
                  <c:v>-8.1750000000000007</c:v>
                </c:pt>
                <c:pt idx="6">
                  <c:v>0</c:v>
                </c:pt>
              </c:numCache>
            </c:numRef>
          </c:xVal>
          <c:yVal>
            <c:numRef>
              <c:f>'Pyramides en effectif'!$N$7:$N$13</c:f>
              <c:numCache>
                <c:formatCode>General</c:formatCode>
                <c:ptCount val="7"/>
                <c:pt idx="0">
                  <c:v>0</c:v>
                </c:pt>
                <c:pt idx="1">
                  <c:v>19.9999</c:v>
                </c:pt>
                <c:pt idx="2">
                  <c:v>20</c:v>
                </c:pt>
                <c:pt idx="3">
                  <c:v>64.999899999999997</c:v>
                </c:pt>
                <c:pt idx="4">
                  <c:v>65</c:v>
                </c:pt>
                <c:pt idx="5">
                  <c:v>104.9999</c:v>
                </c:pt>
                <c:pt idx="6">
                  <c:v>105</c:v>
                </c:pt>
              </c:numCache>
            </c:numRef>
          </c:yVal>
          <c:smooth val="0"/>
          <c:extLst>
            <c:ext xmlns:c16="http://schemas.microsoft.com/office/drawing/2014/chart" uri="{C3380CC4-5D6E-409C-BE32-E72D297353CC}">
              <c16:uniqueId val="{00000000-900A-4DEE-8060-73C9E31CF149}"/>
            </c:ext>
          </c:extLst>
        </c:ser>
        <c:dLbls>
          <c:showLegendKey val="0"/>
          <c:showVal val="0"/>
          <c:showCatName val="0"/>
          <c:showSerName val="0"/>
          <c:showPercent val="0"/>
          <c:showBubbleSize val="0"/>
        </c:dLbls>
        <c:axId val="553489992"/>
        <c:axId val="553490320"/>
      </c:scatterChart>
      <c:valAx>
        <c:axId val="553489992"/>
        <c:scaling>
          <c:orientation val="minMax"/>
          <c:min val="-80"/>
        </c:scaling>
        <c:delete val="0"/>
        <c:axPos val="b"/>
        <c:majorGridlines>
          <c:spPr>
            <a:ln w="9525" cap="flat" cmpd="sng" algn="ctr">
              <a:solidFill>
                <a:schemeClr val="tx1">
                  <a:lumMod val="15000"/>
                  <a:lumOff val="85000"/>
                </a:schemeClr>
              </a:solidFill>
              <a:round/>
            </a:ln>
            <a:effectLst/>
          </c:spPr>
        </c:majorGridlines>
        <c:numFmt formatCode="General;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90320"/>
        <c:crosses val="autoZero"/>
        <c:crossBetween val="midCat"/>
        <c:majorUnit val="10"/>
      </c:valAx>
      <c:valAx>
        <c:axId val="553490320"/>
        <c:scaling>
          <c:orientation val="minMax"/>
          <c:max val="1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high"/>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89992"/>
        <c:crosses val="autoZero"/>
        <c:crossBetween val="midCat"/>
        <c:majorUnit val="10"/>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chemeClr val="tx1"/>
          </a:solidFill>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9.8466666666666688E-2"/>
          <c:y val="0.20306513409961685"/>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solidFill>
              <a:latin typeface="+mn-lt"/>
              <a:ea typeface="+mn-ea"/>
              <a:cs typeface="+mn-cs"/>
            </a:defRPr>
          </a:pPr>
          <a:endParaRPr lang="fr-FR"/>
        </a:p>
      </c:txPr>
    </c:title>
    <c:autoTitleDeleted val="0"/>
    <c:plotArea>
      <c:layout>
        <c:manualLayout>
          <c:layoutTarget val="inner"/>
          <c:xMode val="edge"/>
          <c:yMode val="edge"/>
          <c:x val="5.1866666666666665E-2"/>
          <c:y val="0.1152873563218391"/>
          <c:w val="0.85303622047244099"/>
          <c:h val="0.75751621564545812"/>
        </c:manualLayout>
      </c:layout>
      <c:scatterChart>
        <c:scatterStyle val="lineMarker"/>
        <c:varyColors val="0"/>
        <c:ser>
          <c:idx val="0"/>
          <c:order val="0"/>
          <c:tx>
            <c:strRef>
              <c:f>'Pyramides en effectif'!$R$24</c:f>
              <c:strCache>
                <c:ptCount val="1"/>
                <c:pt idx="0">
                  <c:v>Hommes</c:v>
                </c:pt>
              </c:strCache>
            </c:strRef>
          </c:tx>
          <c:spPr>
            <a:ln w="19050" cap="rnd">
              <a:solidFill>
                <a:schemeClr val="accent1"/>
              </a:solidFill>
              <a:round/>
            </a:ln>
            <a:effectLst/>
          </c:spPr>
          <c:marker>
            <c:symbol val="none"/>
          </c:marker>
          <c:xVal>
            <c:numRef>
              <c:f>'Pyramides en effectif'!$T$25:$T$31</c:f>
              <c:numCache>
                <c:formatCode>0.0</c:formatCode>
                <c:ptCount val="7"/>
                <c:pt idx="0">
                  <c:v>-4.05</c:v>
                </c:pt>
                <c:pt idx="1">
                  <c:v>-4.05</c:v>
                </c:pt>
                <c:pt idx="2">
                  <c:v>-4.9111111111111114</c:v>
                </c:pt>
                <c:pt idx="3">
                  <c:v>-4.9111111111111114</c:v>
                </c:pt>
                <c:pt idx="4">
                  <c:v>-1.4750000000000001</c:v>
                </c:pt>
                <c:pt idx="5">
                  <c:v>-1.4750000000000001</c:v>
                </c:pt>
                <c:pt idx="6">
                  <c:v>0</c:v>
                </c:pt>
              </c:numCache>
            </c:numRef>
          </c:xVal>
          <c:yVal>
            <c:numRef>
              <c:f>'Pyramides en effectif'!$N$25:$N$31</c:f>
              <c:numCache>
                <c:formatCode>General</c:formatCode>
                <c:ptCount val="7"/>
                <c:pt idx="0">
                  <c:v>0</c:v>
                </c:pt>
                <c:pt idx="1">
                  <c:v>19.9999</c:v>
                </c:pt>
                <c:pt idx="2">
                  <c:v>20</c:v>
                </c:pt>
                <c:pt idx="3">
                  <c:v>64.999899999999997</c:v>
                </c:pt>
                <c:pt idx="4">
                  <c:v>65</c:v>
                </c:pt>
                <c:pt idx="5">
                  <c:v>104.9999</c:v>
                </c:pt>
                <c:pt idx="6">
                  <c:v>105</c:v>
                </c:pt>
              </c:numCache>
            </c:numRef>
          </c:yVal>
          <c:smooth val="0"/>
          <c:extLst>
            <c:ext xmlns:c16="http://schemas.microsoft.com/office/drawing/2014/chart" uri="{C3380CC4-5D6E-409C-BE32-E72D297353CC}">
              <c16:uniqueId val="{00000000-2A28-4758-93BD-9A5B99FAB64E}"/>
            </c:ext>
          </c:extLst>
        </c:ser>
        <c:dLbls>
          <c:showLegendKey val="0"/>
          <c:showVal val="0"/>
          <c:showCatName val="0"/>
          <c:showSerName val="0"/>
          <c:showPercent val="0"/>
          <c:showBubbleSize val="0"/>
        </c:dLbls>
        <c:axId val="553489992"/>
        <c:axId val="553490320"/>
      </c:scatterChart>
      <c:valAx>
        <c:axId val="553489992"/>
        <c:scaling>
          <c:orientation val="minMax"/>
          <c:min val="-10"/>
        </c:scaling>
        <c:delete val="0"/>
        <c:axPos val="b"/>
        <c:majorGridlines>
          <c:spPr>
            <a:ln w="9525" cap="flat" cmpd="sng" algn="ctr">
              <a:solidFill>
                <a:schemeClr val="tx1">
                  <a:lumMod val="15000"/>
                  <a:lumOff val="85000"/>
                </a:schemeClr>
              </a:solidFill>
              <a:round/>
            </a:ln>
            <a:effectLst/>
          </c:spPr>
        </c:majorGridlines>
        <c:numFmt formatCode="General;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90320"/>
        <c:crosses val="autoZero"/>
        <c:crossBetween val="midCat"/>
        <c:majorUnit val="1"/>
      </c:valAx>
      <c:valAx>
        <c:axId val="553490320"/>
        <c:scaling>
          <c:orientation val="minMax"/>
          <c:max val="1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high"/>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89992"/>
        <c:crosses val="autoZero"/>
        <c:crossBetween val="midCat"/>
        <c:majorUnit val="10"/>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chemeClr val="tx1"/>
          </a:solidFill>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3266870142860809"/>
          <c:y val="0.20306513409961685"/>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solidFill>
              <a:latin typeface="+mn-lt"/>
              <a:ea typeface="+mn-ea"/>
              <a:cs typeface="+mn-cs"/>
            </a:defRPr>
          </a:pPr>
          <a:endParaRPr lang="fr-FR"/>
        </a:p>
      </c:txPr>
    </c:title>
    <c:autoTitleDeleted val="0"/>
    <c:plotArea>
      <c:layout>
        <c:manualLayout>
          <c:layoutTarget val="inner"/>
          <c:xMode val="edge"/>
          <c:yMode val="edge"/>
          <c:x val="5.1866666666666665E-2"/>
          <c:y val="0.1152873563218391"/>
          <c:w val="0.85303622047244099"/>
          <c:h val="0.75751621564545812"/>
        </c:manualLayout>
      </c:layout>
      <c:scatterChart>
        <c:scatterStyle val="lineMarker"/>
        <c:varyColors val="0"/>
        <c:ser>
          <c:idx val="0"/>
          <c:order val="0"/>
          <c:tx>
            <c:strRef>
              <c:f>'Pyramides en effectif'!$S$24</c:f>
              <c:strCache>
                <c:ptCount val="1"/>
                <c:pt idx="0">
                  <c:v>Femmes</c:v>
                </c:pt>
              </c:strCache>
            </c:strRef>
          </c:tx>
          <c:spPr>
            <a:ln w="19050" cap="rnd">
              <a:solidFill>
                <a:schemeClr val="accent1"/>
              </a:solidFill>
              <a:round/>
            </a:ln>
            <a:effectLst/>
          </c:spPr>
          <c:marker>
            <c:symbol val="none"/>
          </c:marker>
          <c:xVal>
            <c:numRef>
              <c:f>'Pyramides en effectif'!$S$25:$S$31</c:f>
              <c:numCache>
                <c:formatCode>0.0</c:formatCode>
                <c:ptCount val="7"/>
                <c:pt idx="0">
                  <c:v>3.85</c:v>
                </c:pt>
                <c:pt idx="1">
                  <c:v>3.85</c:v>
                </c:pt>
                <c:pt idx="2">
                  <c:v>5.0222222222222221</c:v>
                </c:pt>
                <c:pt idx="3">
                  <c:v>5.0222222222222221</c:v>
                </c:pt>
                <c:pt idx="4">
                  <c:v>2.1</c:v>
                </c:pt>
                <c:pt idx="5">
                  <c:v>2.1</c:v>
                </c:pt>
                <c:pt idx="6" formatCode="General">
                  <c:v>0</c:v>
                </c:pt>
              </c:numCache>
            </c:numRef>
          </c:xVal>
          <c:yVal>
            <c:numRef>
              <c:f>'Pyramides en effectif'!$N$25:$N$31</c:f>
              <c:numCache>
                <c:formatCode>General</c:formatCode>
                <c:ptCount val="7"/>
                <c:pt idx="0">
                  <c:v>0</c:v>
                </c:pt>
                <c:pt idx="1">
                  <c:v>19.9999</c:v>
                </c:pt>
                <c:pt idx="2">
                  <c:v>20</c:v>
                </c:pt>
                <c:pt idx="3">
                  <c:v>64.999899999999997</c:v>
                </c:pt>
                <c:pt idx="4">
                  <c:v>65</c:v>
                </c:pt>
                <c:pt idx="5">
                  <c:v>104.9999</c:v>
                </c:pt>
                <c:pt idx="6">
                  <c:v>105</c:v>
                </c:pt>
              </c:numCache>
            </c:numRef>
          </c:yVal>
          <c:smooth val="0"/>
          <c:extLst>
            <c:ext xmlns:c16="http://schemas.microsoft.com/office/drawing/2014/chart" uri="{C3380CC4-5D6E-409C-BE32-E72D297353CC}">
              <c16:uniqueId val="{00000000-D724-43D8-B7F2-1D001D95BD8F}"/>
            </c:ext>
          </c:extLst>
        </c:ser>
        <c:dLbls>
          <c:showLegendKey val="0"/>
          <c:showVal val="0"/>
          <c:showCatName val="0"/>
          <c:showSerName val="0"/>
          <c:showPercent val="0"/>
          <c:showBubbleSize val="0"/>
        </c:dLbls>
        <c:axId val="553489992"/>
        <c:axId val="553490320"/>
      </c:scatterChart>
      <c:valAx>
        <c:axId val="553489992"/>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90320"/>
        <c:crosses val="autoZero"/>
        <c:crossBetween val="midCat"/>
        <c:majorUnit val="1"/>
      </c:valAx>
      <c:valAx>
        <c:axId val="553490320"/>
        <c:scaling>
          <c:orientation val="minMax"/>
          <c:max val="1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89992"/>
        <c:crosses val="autoZero"/>
        <c:crossBetween val="midCat"/>
        <c:majorUnit val="10"/>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chemeClr val="tx1"/>
          </a:solidFill>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9.8466666666666688E-2"/>
          <c:y val="0.20306513409961685"/>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solidFill>
              <a:latin typeface="+mn-lt"/>
              <a:ea typeface="+mn-ea"/>
              <a:cs typeface="+mn-cs"/>
            </a:defRPr>
          </a:pPr>
          <a:endParaRPr lang="fr-FR"/>
        </a:p>
      </c:txPr>
    </c:title>
    <c:autoTitleDeleted val="0"/>
    <c:plotArea>
      <c:layout>
        <c:manualLayout>
          <c:layoutTarget val="inner"/>
          <c:xMode val="edge"/>
          <c:yMode val="edge"/>
          <c:x val="5.1866666666666665E-2"/>
          <c:y val="0.1152873563218391"/>
          <c:w val="0.85303622047244099"/>
          <c:h val="0.75751621564545812"/>
        </c:manualLayout>
      </c:layout>
      <c:scatterChart>
        <c:scatterStyle val="lineMarker"/>
        <c:varyColors val="0"/>
        <c:ser>
          <c:idx val="0"/>
          <c:order val="0"/>
          <c:tx>
            <c:strRef>
              <c:f>'Pyramides en effectif'!$R$43</c:f>
              <c:strCache>
                <c:ptCount val="1"/>
                <c:pt idx="0">
                  <c:v>Hommes</c:v>
                </c:pt>
              </c:strCache>
            </c:strRef>
          </c:tx>
          <c:spPr>
            <a:ln w="19050" cap="rnd">
              <a:solidFill>
                <a:schemeClr val="accent2">
                  <a:lumMod val="50000"/>
                </a:schemeClr>
              </a:solidFill>
              <a:round/>
            </a:ln>
            <a:effectLst/>
          </c:spPr>
          <c:marker>
            <c:symbol val="none"/>
          </c:marker>
          <c:xVal>
            <c:numRef>
              <c:f>'Pyramides en effectif'!$T$44:$T$50</c:f>
              <c:numCache>
                <c:formatCode>0.0</c:formatCode>
                <c:ptCount val="7"/>
                <c:pt idx="0">
                  <c:v>-17.2</c:v>
                </c:pt>
                <c:pt idx="1">
                  <c:v>-17.2</c:v>
                </c:pt>
                <c:pt idx="2">
                  <c:v>-6.7777777777777777</c:v>
                </c:pt>
                <c:pt idx="3">
                  <c:v>-6.7777777777777777</c:v>
                </c:pt>
                <c:pt idx="4">
                  <c:v>-0.52500000000000002</c:v>
                </c:pt>
                <c:pt idx="5">
                  <c:v>-0.52500000000000002</c:v>
                </c:pt>
                <c:pt idx="6">
                  <c:v>0</c:v>
                </c:pt>
              </c:numCache>
            </c:numRef>
          </c:xVal>
          <c:yVal>
            <c:numRef>
              <c:f>'Pyramides en effectif'!$N$44:$N$50</c:f>
              <c:numCache>
                <c:formatCode>General</c:formatCode>
                <c:ptCount val="7"/>
                <c:pt idx="0">
                  <c:v>0</c:v>
                </c:pt>
                <c:pt idx="1">
                  <c:v>19.9999</c:v>
                </c:pt>
                <c:pt idx="2">
                  <c:v>20</c:v>
                </c:pt>
                <c:pt idx="3">
                  <c:v>64.999899999999997</c:v>
                </c:pt>
                <c:pt idx="4">
                  <c:v>65</c:v>
                </c:pt>
                <c:pt idx="5">
                  <c:v>104.9999</c:v>
                </c:pt>
                <c:pt idx="6">
                  <c:v>105</c:v>
                </c:pt>
              </c:numCache>
            </c:numRef>
          </c:yVal>
          <c:smooth val="0"/>
          <c:extLst>
            <c:ext xmlns:c16="http://schemas.microsoft.com/office/drawing/2014/chart" uri="{C3380CC4-5D6E-409C-BE32-E72D297353CC}">
              <c16:uniqueId val="{00000000-5B5D-49E7-BB87-B7C810F7C23D}"/>
            </c:ext>
          </c:extLst>
        </c:ser>
        <c:dLbls>
          <c:showLegendKey val="0"/>
          <c:showVal val="0"/>
          <c:showCatName val="0"/>
          <c:showSerName val="0"/>
          <c:showPercent val="0"/>
          <c:showBubbleSize val="0"/>
        </c:dLbls>
        <c:axId val="553489992"/>
        <c:axId val="553490320"/>
      </c:scatterChart>
      <c:valAx>
        <c:axId val="553489992"/>
        <c:scaling>
          <c:orientation val="minMax"/>
          <c:min val="-20"/>
        </c:scaling>
        <c:delete val="0"/>
        <c:axPos val="b"/>
        <c:majorGridlines>
          <c:spPr>
            <a:ln w="9525" cap="flat" cmpd="sng" algn="ctr">
              <a:solidFill>
                <a:schemeClr val="tx1">
                  <a:lumMod val="15000"/>
                  <a:lumOff val="85000"/>
                </a:schemeClr>
              </a:solidFill>
              <a:round/>
            </a:ln>
            <a:effectLst/>
          </c:spPr>
        </c:majorGridlines>
        <c:numFmt formatCode="General;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90320"/>
        <c:crosses val="autoZero"/>
        <c:crossBetween val="midCat"/>
        <c:majorUnit val="2"/>
      </c:valAx>
      <c:valAx>
        <c:axId val="553490320"/>
        <c:scaling>
          <c:orientation val="minMax"/>
          <c:max val="1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high"/>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89992"/>
        <c:crosses val="autoZero"/>
        <c:crossBetween val="midCat"/>
        <c:majorUnit val="10"/>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chemeClr val="tx1"/>
          </a:solidFill>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3266870142860809"/>
          <c:y val="0.20306513409961685"/>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solidFill>
              <a:latin typeface="+mn-lt"/>
              <a:ea typeface="+mn-ea"/>
              <a:cs typeface="+mn-cs"/>
            </a:defRPr>
          </a:pPr>
          <a:endParaRPr lang="fr-FR"/>
        </a:p>
      </c:txPr>
    </c:title>
    <c:autoTitleDeleted val="0"/>
    <c:plotArea>
      <c:layout>
        <c:manualLayout>
          <c:layoutTarget val="inner"/>
          <c:xMode val="edge"/>
          <c:yMode val="edge"/>
          <c:x val="5.1866666666666665E-2"/>
          <c:y val="0.1152873563218391"/>
          <c:w val="0.85303622047244099"/>
          <c:h val="0.75751621564545812"/>
        </c:manualLayout>
      </c:layout>
      <c:scatterChart>
        <c:scatterStyle val="lineMarker"/>
        <c:varyColors val="0"/>
        <c:ser>
          <c:idx val="0"/>
          <c:order val="0"/>
          <c:tx>
            <c:strRef>
              <c:f>'Pyramides en effectif'!$S$43</c:f>
              <c:strCache>
                <c:ptCount val="1"/>
                <c:pt idx="0">
                  <c:v>Femmes</c:v>
                </c:pt>
              </c:strCache>
            </c:strRef>
          </c:tx>
          <c:spPr>
            <a:ln w="19050" cap="rnd">
              <a:solidFill>
                <a:schemeClr val="accent2">
                  <a:lumMod val="50000"/>
                </a:schemeClr>
              </a:solidFill>
              <a:round/>
            </a:ln>
            <a:effectLst/>
          </c:spPr>
          <c:marker>
            <c:symbol val="none"/>
          </c:marker>
          <c:xVal>
            <c:numRef>
              <c:f>'Pyramides en effectif'!$S$44:$S$50</c:f>
              <c:numCache>
                <c:formatCode>0.0</c:formatCode>
                <c:ptCount val="7"/>
                <c:pt idx="0">
                  <c:v>16.75</c:v>
                </c:pt>
                <c:pt idx="1">
                  <c:v>16.75</c:v>
                </c:pt>
                <c:pt idx="2">
                  <c:v>6.8888888888888893</c:v>
                </c:pt>
                <c:pt idx="3">
                  <c:v>6.8888888888888893</c:v>
                </c:pt>
                <c:pt idx="4">
                  <c:v>0.65</c:v>
                </c:pt>
                <c:pt idx="5">
                  <c:v>0.65</c:v>
                </c:pt>
                <c:pt idx="6" formatCode="General">
                  <c:v>0</c:v>
                </c:pt>
              </c:numCache>
            </c:numRef>
          </c:xVal>
          <c:yVal>
            <c:numRef>
              <c:f>'Pyramides en effectif'!$N$44:$N$50</c:f>
              <c:numCache>
                <c:formatCode>General</c:formatCode>
                <c:ptCount val="7"/>
                <c:pt idx="0">
                  <c:v>0</c:v>
                </c:pt>
                <c:pt idx="1">
                  <c:v>19.9999</c:v>
                </c:pt>
                <c:pt idx="2">
                  <c:v>20</c:v>
                </c:pt>
                <c:pt idx="3">
                  <c:v>64.999899999999997</c:v>
                </c:pt>
                <c:pt idx="4">
                  <c:v>65</c:v>
                </c:pt>
                <c:pt idx="5">
                  <c:v>104.9999</c:v>
                </c:pt>
                <c:pt idx="6">
                  <c:v>105</c:v>
                </c:pt>
              </c:numCache>
            </c:numRef>
          </c:yVal>
          <c:smooth val="0"/>
          <c:extLst>
            <c:ext xmlns:c16="http://schemas.microsoft.com/office/drawing/2014/chart" uri="{C3380CC4-5D6E-409C-BE32-E72D297353CC}">
              <c16:uniqueId val="{00000000-7AA8-449F-92D5-A261F501AE23}"/>
            </c:ext>
          </c:extLst>
        </c:ser>
        <c:dLbls>
          <c:showLegendKey val="0"/>
          <c:showVal val="0"/>
          <c:showCatName val="0"/>
          <c:showSerName val="0"/>
          <c:showPercent val="0"/>
          <c:showBubbleSize val="0"/>
        </c:dLbls>
        <c:axId val="553489992"/>
        <c:axId val="553490320"/>
      </c:scatterChart>
      <c:valAx>
        <c:axId val="553489992"/>
        <c:scaling>
          <c:orientation val="minMax"/>
          <c:max val="20"/>
        </c:scaling>
        <c:delete val="0"/>
        <c:axPos val="b"/>
        <c:majorGridlines>
          <c:spPr>
            <a:ln w="9525" cap="flat" cmpd="sng" algn="ctr">
              <a:solidFill>
                <a:schemeClr val="tx1">
                  <a:lumMod val="15000"/>
                  <a:lumOff val="85000"/>
                </a:schemeClr>
              </a:solidFill>
              <a:round/>
            </a:ln>
            <a:effectLst/>
          </c:spPr>
        </c:majorGridlines>
        <c:numFmt formatCode="General;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90320"/>
        <c:crosses val="autoZero"/>
        <c:crossBetween val="midCat"/>
        <c:majorUnit val="2"/>
      </c:valAx>
      <c:valAx>
        <c:axId val="553490320"/>
        <c:scaling>
          <c:orientation val="minMax"/>
          <c:max val="1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89992"/>
        <c:crosses val="autoZero"/>
        <c:crossBetween val="midCat"/>
        <c:majorUnit val="10"/>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chemeClr val="tx1"/>
          </a:solidFill>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3266870142860809"/>
          <c:y val="0.20306513409961685"/>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solidFill>
              <a:latin typeface="+mn-lt"/>
              <a:ea typeface="+mn-ea"/>
              <a:cs typeface="+mn-cs"/>
            </a:defRPr>
          </a:pPr>
          <a:endParaRPr lang="fr-FR"/>
        </a:p>
      </c:txPr>
    </c:title>
    <c:autoTitleDeleted val="0"/>
    <c:plotArea>
      <c:layout>
        <c:manualLayout>
          <c:layoutTarget val="inner"/>
          <c:xMode val="edge"/>
          <c:yMode val="edge"/>
          <c:x val="5.1866666666666665E-2"/>
          <c:y val="0.1152873563218391"/>
          <c:w val="0.85303622047244099"/>
          <c:h val="0.75751621564545812"/>
        </c:manualLayout>
      </c:layout>
      <c:scatterChart>
        <c:scatterStyle val="lineMarker"/>
        <c:varyColors val="0"/>
        <c:ser>
          <c:idx val="0"/>
          <c:order val="0"/>
          <c:tx>
            <c:strRef>
              <c:f>'Pyramides pour 1000'!$S$6</c:f>
              <c:strCache>
                <c:ptCount val="1"/>
                <c:pt idx="0">
                  <c:v>Femmes</c:v>
                </c:pt>
              </c:strCache>
            </c:strRef>
          </c:tx>
          <c:spPr>
            <a:ln w="19050" cap="rnd">
              <a:solidFill>
                <a:srgbClr val="FF0000"/>
              </a:solidFill>
              <a:round/>
            </a:ln>
            <a:effectLst/>
          </c:spPr>
          <c:marker>
            <c:symbol val="none"/>
          </c:marker>
          <c:xVal>
            <c:numRef>
              <c:f>'Pyramides pour 1000'!$S$7:$S$13</c:f>
              <c:numCache>
                <c:formatCode>0.0</c:formatCode>
                <c:ptCount val="7"/>
                <c:pt idx="0">
                  <c:v>8.0500320718409242</c:v>
                </c:pt>
                <c:pt idx="1">
                  <c:v>8.0500320718409242</c:v>
                </c:pt>
                <c:pt idx="2">
                  <c:v>6.2974841422564323</c:v>
                </c:pt>
                <c:pt idx="3">
                  <c:v>6.2974841422564323</c:v>
                </c:pt>
                <c:pt idx="4">
                  <c:v>1.2860808210391277</c:v>
                </c:pt>
                <c:pt idx="5">
                  <c:v>1.2860808210391277</c:v>
                </c:pt>
                <c:pt idx="6" formatCode="General">
                  <c:v>0</c:v>
                </c:pt>
              </c:numCache>
            </c:numRef>
          </c:xVal>
          <c:yVal>
            <c:numRef>
              <c:f>'Pyramides pour 1000'!$N$7:$N$13</c:f>
              <c:numCache>
                <c:formatCode>General</c:formatCode>
                <c:ptCount val="7"/>
                <c:pt idx="0">
                  <c:v>0</c:v>
                </c:pt>
                <c:pt idx="1">
                  <c:v>19.9999</c:v>
                </c:pt>
                <c:pt idx="2">
                  <c:v>20</c:v>
                </c:pt>
                <c:pt idx="3">
                  <c:v>64.999899999999997</c:v>
                </c:pt>
                <c:pt idx="4">
                  <c:v>65</c:v>
                </c:pt>
                <c:pt idx="5">
                  <c:v>104.9999</c:v>
                </c:pt>
                <c:pt idx="6">
                  <c:v>105</c:v>
                </c:pt>
              </c:numCache>
            </c:numRef>
          </c:yVal>
          <c:smooth val="0"/>
          <c:extLst>
            <c:ext xmlns:c16="http://schemas.microsoft.com/office/drawing/2014/chart" uri="{C3380CC4-5D6E-409C-BE32-E72D297353CC}">
              <c16:uniqueId val="{00000000-E829-4CE6-8021-447D7CDAC38B}"/>
            </c:ext>
          </c:extLst>
        </c:ser>
        <c:dLbls>
          <c:showLegendKey val="0"/>
          <c:showVal val="0"/>
          <c:showCatName val="0"/>
          <c:showSerName val="0"/>
          <c:showPercent val="0"/>
          <c:showBubbleSize val="0"/>
        </c:dLbls>
        <c:axId val="553489992"/>
        <c:axId val="553490320"/>
      </c:scatterChart>
      <c:valAx>
        <c:axId val="553489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90320"/>
        <c:crosses val="autoZero"/>
        <c:crossBetween val="midCat"/>
      </c:valAx>
      <c:valAx>
        <c:axId val="553490320"/>
        <c:scaling>
          <c:orientation val="minMax"/>
          <c:max val="1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89992"/>
        <c:crosses val="autoZero"/>
        <c:crossBetween val="midCat"/>
        <c:majorUnit val="10"/>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9.8466666666666688E-2"/>
          <c:y val="0.20306513409961685"/>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solidFill>
              <a:latin typeface="+mn-lt"/>
              <a:ea typeface="+mn-ea"/>
              <a:cs typeface="+mn-cs"/>
            </a:defRPr>
          </a:pPr>
          <a:endParaRPr lang="fr-FR"/>
        </a:p>
      </c:txPr>
    </c:title>
    <c:autoTitleDeleted val="0"/>
    <c:plotArea>
      <c:layout>
        <c:manualLayout>
          <c:layoutTarget val="inner"/>
          <c:xMode val="edge"/>
          <c:yMode val="edge"/>
          <c:x val="5.1866666666666665E-2"/>
          <c:y val="0.1152873563218391"/>
          <c:w val="0.85303622047244099"/>
          <c:h val="0.75751621564545812"/>
        </c:manualLayout>
      </c:layout>
      <c:scatterChart>
        <c:scatterStyle val="lineMarker"/>
        <c:varyColors val="0"/>
        <c:ser>
          <c:idx val="0"/>
          <c:order val="0"/>
          <c:tx>
            <c:strRef>
              <c:f>'Pyramides pour 1000'!$R$6</c:f>
              <c:strCache>
                <c:ptCount val="1"/>
                <c:pt idx="0">
                  <c:v>Hommes</c:v>
                </c:pt>
              </c:strCache>
            </c:strRef>
          </c:tx>
          <c:spPr>
            <a:ln w="19050" cap="rnd">
              <a:solidFill>
                <a:srgbClr val="FF0000"/>
              </a:solidFill>
              <a:round/>
            </a:ln>
            <a:effectLst/>
          </c:spPr>
          <c:marker>
            <c:symbol val="none"/>
          </c:marker>
          <c:xVal>
            <c:numRef>
              <c:f>'Pyramides pour 1000'!$T$7:$T$13</c:f>
              <c:numCache>
                <c:formatCode>0.0</c:formatCode>
                <c:ptCount val="7"/>
                <c:pt idx="0">
                  <c:v>-8.5952533675432967</c:v>
                </c:pt>
                <c:pt idx="1">
                  <c:v>-8.5952533675432967</c:v>
                </c:pt>
                <c:pt idx="2">
                  <c:v>-6.4514289786900436</c:v>
                </c:pt>
                <c:pt idx="3">
                  <c:v>-6.4514289786900436</c:v>
                </c:pt>
                <c:pt idx="4">
                  <c:v>-1.0487491982039769</c:v>
                </c:pt>
                <c:pt idx="5">
                  <c:v>-1.0487491982039769</c:v>
                </c:pt>
                <c:pt idx="6">
                  <c:v>0</c:v>
                </c:pt>
              </c:numCache>
            </c:numRef>
          </c:xVal>
          <c:yVal>
            <c:numRef>
              <c:f>'Pyramides pour 1000'!$N$7:$N$13</c:f>
              <c:numCache>
                <c:formatCode>General</c:formatCode>
                <c:ptCount val="7"/>
                <c:pt idx="0">
                  <c:v>0</c:v>
                </c:pt>
                <c:pt idx="1">
                  <c:v>19.9999</c:v>
                </c:pt>
                <c:pt idx="2">
                  <c:v>20</c:v>
                </c:pt>
                <c:pt idx="3">
                  <c:v>64.999899999999997</c:v>
                </c:pt>
                <c:pt idx="4">
                  <c:v>65</c:v>
                </c:pt>
                <c:pt idx="5">
                  <c:v>104.9999</c:v>
                </c:pt>
                <c:pt idx="6">
                  <c:v>105</c:v>
                </c:pt>
              </c:numCache>
            </c:numRef>
          </c:yVal>
          <c:smooth val="0"/>
          <c:extLst>
            <c:ext xmlns:c16="http://schemas.microsoft.com/office/drawing/2014/chart" uri="{C3380CC4-5D6E-409C-BE32-E72D297353CC}">
              <c16:uniqueId val="{00000000-4F6E-453B-B76C-BD839842AB93}"/>
            </c:ext>
          </c:extLst>
        </c:ser>
        <c:dLbls>
          <c:showLegendKey val="0"/>
          <c:showVal val="0"/>
          <c:showCatName val="0"/>
          <c:showSerName val="0"/>
          <c:showPercent val="0"/>
          <c:showBubbleSize val="0"/>
        </c:dLbls>
        <c:axId val="553489992"/>
        <c:axId val="553490320"/>
      </c:scatterChart>
      <c:valAx>
        <c:axId val="553489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90320"/>
        <c:crosses val="autoZero"/>
        <c:crossBetween val="midCat"/>
      </c:valAx>
      <c:valAx>
        <c:axId val="553490320"/>
        <c:scaling>
          <c:orientation val="minMax"/>
          <c:max val="1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high"/>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89992"/>
        <c:crosses val="autoZero"/>
        <c:crossBetween val="midCat"/>
        <c:majorUnit val="10"/>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chemeClr val="tx1"/>
          </a:solidFill>
        </a:defRPr>
      </a:pPr>
      <a:endParaRPr lang="fr-FR"/>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9.8466666666666688E-2"/>
          <c:y val="0.20306513409961685"/>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solidFill>
              <a:latin typeface="+mn-lt"/>
              <a:ea typeface="+mn-ea"/>
              <a:cs typeface="+mn-cs"/>
            </a:defRPr>
          </a:pPr>
          <a:endParaRPr lang="fr-FR"/>
        </a:p>
      </c:txPr>
    </c:title>
    <c:autoTitleDeleted val="0"/>
    <c:plotArea>
      <c:layout>
        <c:manualLayout>
          <c:layoutTarget val="inner"/>
          <c:xMode val="edge"/>
          <c:yMode val="edge"/>
          <c:x val="5.1866666666666665E-2"/>
          <c:y val="0.1152873563218391"/>
          <c:w val="0.85303622047244099"/>
          <c:h val="0.75751621564545812"/>
        </c:manualLayout>
      </c:layout>
      <c:scatterChart>
        <c:scatterStyle val="lineMarker"/>
        <c:varyColors val="0"/>
        <c:ser>
          <c:idx val="0"/>
          <c:order val="0"/>
          <c:tx>
            <c:strRef>
              <c:f>'Pyramides pour 1000'!$R$24</c:f>
              <c:strCache>
                <c:ptCount val="1"/>
                <c:pt idx="0">
                  <c:v>Hommes</c:v>
                </c:pt>
              </c:strCache>
            </c:strRef>
          </c:tx>
          <c:spPr>
            <a:ln w="19050" cap="rnd">
              <a:solidFill>
                <a:schemeClr val="accent1"/>
              </a:solidFill>
              <a:round/>
            </a:ln>
            <a:effectLst/>
          </c:spPr>
          <c:marker>
            <c:symbol val="none"/>
          </c:marker>
          <c:xVal>
            <c:numRef>
              <c:f>'Pyramides pour 1000'!$T$25:$T$31</c:f>
              <c:numCache>
                <c:formatCode>0.0</c:formatCode>
                <c:ptCount val="7"/>
                <c:pt idx="0">
                  <c:v>-5.4144385026737964</c:v>
                </c:pt>
                <c:pt idx="1">
                  <c:v>-5.4144385026737964</c:v>
                </c:pt>
                <c:pt idx="2">
                  <c:v>-6.5656565656565657</c:v>
                </c:pt>
                <c:pt idx="3">
                  <c:v>-6.5656565656565657</c:v>
                </c:pt>
                <c:pt idx="4">
                  <c:v>-1.9719251336898396</c:v>
                </c:pt>
                <c:pt idx="5">
                  <c:v>-1.9719251336898396</c:v>
                </c:pt>
                <c:pt idx="6">
                  <c:v>0</c:v>
                </c:pt>
              </c:numCache>
            </c:numRef>
          </c:xVal>
          <c:yVal>
            <c:numRef>
              <c:f>'Pyramides pour 1000'!$N$25:$N$31</c:f>
              <c:numCache>
                <c:formatCode>General</c:formatCode>
                <c:ptCount val="7"/>
                <c:pt idx="0">
                  <c:v>0</c:v>
                </c:pt>
                <c:pt idx="1">
                  <c:v>19.9999</c:v>
                </c:pt>
                <c:pt idx="2">
                  <c:v>20</c:v>
                </c:pt>
                <c:pt idx="3">
                  <c:v>64.999899999999997</c:v>
                </c:pt>
                <c:pt idx="4">
                  <c:v>65</c:v>
                </c:pt>
                <c:pt idx="5">
                  <c:v>104.9999</c:v>
                </c:pt>
                <c:pt idx="6">
                  <c:v>105</c:v>
                </c:pt>
              </c:numCache>
            </c:numRef>
          </c:yVal>
          <c:smooth val="0"/>
          <c:extLst>
            <c:ext xmlns:c16="http://schemas.microsoft.com/office/drawing/2014/chart" uri="{C3380CC4-5D6E-409C-BE32-E72D297353CC}">
              <c16:uniqueId val="{00000000-44BC-44F7-BA58-C79371CA3217}"/>
            </c:ext>
          </c:extLst>
        </c:ser>
        <c:dLbls>
          <c:showLegendKey val="0"/>
          <c:showVal val="0"/>
          <c:showCatName val="0"/>
          <c:showSerName val="0"/>
          <c:showPercent val="0"/>
          <c:showBubbleSize val="0"/>
        </c:dLbls>
        <c:axId val="553489992"/>
        <c:axId val="553490320"/>
      </c:scatterChart>
      <c:valAx>
        <c:axId val="553489992"/>
        <c:scaling>
          <c:orientation val="minMax"/>
          <c:min val="-10"/>
        </c:scaling>
        <c:delete val="0"/>
        <c:axPos val="b"/>
        <c:majorGridlines>
          <c:spPr>
            <a:ln w="9525" cap="flat" cmpd="sng" algn="ctr">
              <a:solidFill>
                <a:schemeClr val="tx1">
                  <a:lumMod val="15000"/>
                  <a:lumOff val="85000"/>
                </a:schemeClr>
              </a:solidFill>
              <a:round/>
            </a:ln>
            <a:effectLst/>
          </c:spPr>
        </c:majorGridlines>
        <c:numFmt formatCode="General;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90320"/>
        <c:crosses val="autoZero"/>
        <c:crossBetween val="midCat"/>
      </c:valAx>
      <c:valAx>
        <c:axId val="553490320"/>
        <c:scaling>
          <c:orientation val="minMax"/>
          <c:max val="1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high"/>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53489992"/>
        <c:crosses val="autoZero"/>
        <c:crossBetween val="midCat"/>
        <c:majorUnit val="10"/>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chemeClr val="tx1"/>
          </a:solidFill>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20</xdr:col>
      <xdr:colOff>544286</xdr:colOff>
      <xdr:row>2</xdr:row>
      <xdr:rowOff>108857</xdr:rowOff>
    </xdr:from>
    <xdr:to>
      <xdr:col>28</xdr:col>
      <xdr:colOff>489857</xdr:colOff>
      <xdr:row>19</xdr:row>
      <xdr:rowOff>175118</xdr:rowOff>
    </xdr:to>
    <xdr:grpSp>
      <xdr:nvGrpSpPr>
        <xdr:cNvPr id="29" name="Groupe 28">
          <a:extLst>
            <a:ext uri="{FF2B5EF4-FFF2-40B4-BE49-F238E27FC236}">
              <a16:creationId xmlns:a16="http://schemas.microsoft.com/office/drawing/2014/main" id="{69F29837-B25B-46EC-BB65-10A00893D147}"/>
            </a:ext>
          </a:extLst>
        </xdr:cNvPr>
        <xdr:cNvGrpSpPr/>
      </xdr:nvGrpSpPr>
      <xdr:grpSpPr>
        <a:xfrm>
          <a:off x="13852072" y="489857"/>
          <a:ext cx="6041571" cy="3304761"/>
          <a:chOff x="13035643" y="1687286"/>
          <a:chExt cx="5727121" cy="3331975"/>
        </a:xfrm>
      </xdr:grpSpPr>
      <xdr:grpSp>
        <xdr:nvGrpSpPr>
          <xdr:cNvPr id="30" name="Groupe 29">
            <a:extLst>
              <a:ext uri="{FF2B5EF4-FFF2-40B4-BE49-F238E27FC236}">
                <a16:creationId xmlns:a16="http://schemas.microsoft.com/office/drawing/2014/main" id="{D877FCEF-CDA2-483A-97F4-35CA59851DE5}"/>
              </a:ext>
            </a:extLst>
          </xdr:cNvPr>
          <xdr:cNvGrpSpPr/>
        </xdr:nvGrpSpPr>
        <xdr:grpSpPr>
          <a:xfrm>
            <a:off x="13267823" y="1714500"/>
            <a:ext cx="5494941" cy="3304761"/>
            <a:chOff x="10596681" y="1333500"/>
            <a:chExt cx="5494941" cy="3304761"/>
          </a:xfrm>
        </xdr:grpSpPr>
        <xdr:graphicFrame macro="">
          <xdr:nvGraphicFramePr>
            <xdr:cNvPr id="32" name="Graphique 31">
              <a:extLst>
                <a:ext uri="{FF2B5EF4-FFF2-40B4-BE49-F238E27FC236}">
                  <a16:creationId xmlns:a16="http://schemas.microsoft.com/office/drawing/2014/main" id="{D90294D2-0D70-474C-B601-B7DE88E1CA8E}"/>
                </a:ext>
              </a:extLst>
            </xdr:cNvPr>
            <xdr:cNvGraphicFramePr>
              <a:graphicFrameLocks/>
            </xdr:cNvGraphicFramePr>
          </xdr:nvGraphicFramePr>
          <xdr:xfrm>
            <a:off x="13279657" y="1333500"/>
            <a:ext cx="2811965" cy="330476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3" name="Graphique 32">
              <a:extLst>
                <a:ext uri="{FF2B5EF4-FFF2-40B4-BE49-F238E27FC236}">
                  <a16:creationId xmlns:a16="http://schemas.microsoft.com/office/drawing/2014/main" id="{F0C11CB9-42E9-43B0-BB89-D3EDB3344FBB}"/>
                </a:ext>
              </a:extLst>
            </xdr:cNvPr>
            <xdr:cNvGraphicFramePr>
              <a:graphicFrameLocks/>
            </xdr:cNvGraphicFramePr>
          </xdr:nvGraphicFramePr>
          <xdr:xfrm>
            <a:off x="10596681" y="1341781"/>
            <a:ext cx="2708775" cy="3292929"/>
          </xdr:xfrm>
          <a:graphic>
            <a:graphicData uri="http://schemas.openxmlformats.org/drawingml/2006/chart">
              <c:chart xmlns:c="http://schemas.openxmlformats.org/drawingml/2006/chart" xmlns:r="http://schemas.openxmlformats.org/officeDocument/2006/relationships" r:id="rId2"/>
            </a:graphicData>
          </a:graphic>
        </xdr:graphicFrame>
      </xdr:grpSp>
      <xdr:sp macro="" textlink="$M$4">
        <xdr:nvSpPr>
          <xdr:cNvPr id="31" name="ZoneTexte 30">
            <a:extLst>
              <a:ext uri="{FF2B5EF4-FFF2-40B4-BE49-F238E27FC236}">
                <a16:creationId xmlns:a16="http://schemas.microsoft.com/office/drawing/2014/main" id="{34AB2984-3DAE-422A-95F2-14AA0AD560C6}"/>
              </a:ext>
            </a:extLst>
          </xdr:cNvPr>
          <xdr:cNvSpPr txBox="1"/>
        </xdr:nvSpPr>
        <xdr:spPr>
          <a:xfrm>
            <a:off x="13035643" y="1687286"/>
            <a:ext cx="137432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F091D17-5DFA-4303-934C-29EC9EE14532}" type="TxLink">
              <a:rPr lang="en-US" sz="1400" b="0" i="0" u="none" strike="noStrike">
                <a:solidFill>
                  <a:srgbClr val="FF0000"/>
                </a:solidFill>
                <a:latin typeface="Calibri"/>
                <a:cs typeface="Calibri"/>
              </a:rPr>
              <a:pPr algn="ctr"/>
              <a:t>MONDE</a:t>
            </a:fld>
            <a:endParaRPr lang="fr-FR" sz="1400">
              <a:solidFill>
                <a:srgbClr val="FF0000"/>
              </a:solidFill>
            </a:endParaRPr>
          </a:p>
        </xdr:txBody>
      </xdr:sp>
    </xdr:grpSp>
    <xdr:clientData/>
  </xdr:twoCellAnchor>
  <xdr:twoCellAnchor>
    <xdr:from>
      <xdr:col>20</xdr:col>
      <xdr:colOff>544286</xdr:colOff>
      <xdr:row>20</xdr:row>
      <xdr:rowOff>108857</xdr:rowOff>
    </xdr:from>
    <xdr:to>
      <xdr:col>28</xdr:col>
      <xdr:colOff>521154</xdr:colOff>
      <xdr:row>38</xdr:row>
      <xdr:rowOff>11182</xdr:rowOff>
    </xdr:to>
    <xdr:grpSp>
      <xdr:nvGrpSpPr>
        <xdr:cNvPr id="34" name="Groupe 33">
          <a:extLst>
            <a:ext uri="{FF2B5EF4-FFF2-40B4-BE49-F238E27FC236}">
              <a16:creationId xmlns:a16="http://schemas.microsoft.com/office/drawing/2014/main" id="{23DF9432-C765-47D3-8E7C-814740B5C167}"/>
            </a:ext>
          </a:extLst>
        </xdr:cNvPr>
        <xdr:cNvGrpSpPr/>
      </xdr:nvGrpSpPr>
      <xdr:grpSpPr>
        <a:xfrm>
          <a:off x="13852072" y="3918857"/>
          <a:ext cx="6072868" cy="3331325"/>
          <a:chOff x="12967607" y="5252357"/>
          <a:chExt cx="6072868" cy="3331325"/>
        </a:xfrm>
      </xdr:grpSpPr>
      <xdr:grpSp>
        <xdr:nvGrpSpPr>
          <xdr:cNvPr id="35" name="Groupe 34">
            <a:extLst>
              <a:ext uri="{FF2B5EF4-FFF2-40B4-BE49-F238E27FC236}">
                <a16:creationId xmlns:a16="http://schemas.microsoft.com/office/drawing/2014/main" id="{007287C6-FE9E-447F-B70F-302E979A7853}"/>
              </a:ext>
            </a:extLst>
          </xdr:cNvPr>
          <xdr:cNvGrpSpPr/>
        </xdr:nvGrpSpPr>
        <xdr:grpSpPr>
          <a:xfrm>
            <a:off x="13226144" y="5259457"/>
            <a:ext cx="5814331" cy="3324225"/>
            <a:chOff x="8092169" y="1714500"/>
            <a:chExt cx="5814331" cy="3324225"/>
          </a:xfrm>
        </xdr:grpSpPr>
        <xdr:graphicFrame macro="">
          <xdr:nvGraphicFramePr>
            <xdr:cNvPr id="37" name="Graphique 36">
              <a:extLst>
                <a:ext uri="{FF2B5EF4-FFF2-40B4-BE49-F238E27FC236}">
                  <a16:creationId xmlns:a16="http://schemas.microsoft.com/office/drawing/2014/main" id="{D081AE07-6D93-46B0-9422-57E337D496F0}"/>
                </a:ext>
              </a:extLst>
            </xdr:cNvPr>
            <xdr:cNvGraphicFramePr>
              <a:graphicFrameLocks/>
            </xdr:cNvGraphicFramePr>
          </xdr:nvGraphicFramePr>
          <xdr:xfrm>
            <a:off x="8092169" y="1724025"/>
            <a:ext cx="2937782" cy="33147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38" name="Graphique 37">
              <a:extLst>
                <a:ext uri="{FF2B5EF4-FFF2-40B4-BE49-F238E27FC236}">
                  <a16:creationId xmlns:a16="http://schemas.microsoft.com/office/drawing/2014/main" id="{EA577F35-58C7-4BBD-966B-B7477BA08AC8}"/>
                </a:ext>
              </a:extLst>
            </xdr:cNvPr>
            <xdr:cNvGraphicFramePr>
              <a:graphicFrameLocks/>
            </xdr:cNvGraphicFramePr>
          </xdr:nvGraphicFramePr>
          <xdr:xfrm>
            <a:off x="10982325" y="1714500"/>
            <a:ext cx="2924175" cy="3314700"/>
          </xdr:xfrm>
          <a:graphic>
            <a:graphicData uri="http://schemas.openxmlformats.org/drawingml/2006/chart">
              <c:chart xmlns:c="http://schemas.openxmlformats.org/drawingml/2006/chart" xmlns:r="http://schemas.openxmlformats.org/officeDocument/2006/relationships" r:id="rId4"/>
            </a:graphicData>
          </a:graphic>
        </xdr:graphicFrame>
      </xdr:grpSp>
      <xdr:sp macro="" textlink="$M$22">
        <xdr:nvSpPr>
          <xdr:cNvPr id="36" name="ZoneTexte 35">
            <a:extLst>
              <a:ext uri="{FF2B5EF4-FFF2-40B4-BE49-F238E27FC236}">
                <a16:creationId xmlns:a16="http://schemas.microsoft.com/office/drawing/2014/main" id="{622D5209-AA72-4151-9111-8D0DBBC420A9}"/>
              </a:ext>
            </a:extLst>
          </xdr:cNvPr>
          <xdr:cNvSpPr txBox="1"/>
        </xdr:nvSpPr>
        <xdr:spPr>
          <a:xfrm>
            <a:off x="12967607" y="5252357"/>
            <a:ext cx="137432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F467681-57C0-4A09-877B-6FF9145BCFD3}" type="TxLink">
              <a:rPr lang="en-US" sz="1400" b="0" i="0" u="none" strike="noStrike">
                <a:solidFill>
                  <a:schemeClr val="accent1"/>
                </a:solidFill>
                <a:latin typeface="Calibri"/>
                <a:cs typeface="Calibri"/>
              </a:rPr>
              <a:pPr algn="ctr"/>
              <a:t>EUROPE</a:t>
            </a:fld>
            <a:endParaRPr lang="fr-FR" sz="1400">
              <a:solidFill>
                <a:schemeClr val="accent1"/>
              </a:solidFill>
            </a:endParaRPr>
          </a:p>
        </xdr:txBody>
      </xdr:sp>
    </xdr:grpSp>
    <xdr:clientData/>
  </xdr:twoCellAnchor>
  <xdr:twoCellAnchor>
    <xdr:from>
      <xdr:col>20</xdr:col>
      <xdr:colOff>544286</xdr:colOff>
      <xdr:row>38</xdr:row>
      <xdr:rowOff>108857</xdr:rowOff>
    </xdr:from>
    <xdr:to>
      <xdr:col>28</xdr:col>
      <xdr:colOff>492578</xdr:colOff>
      <xdr:row>56</xdr:row>
      <xdr:rowOff>16624</xdr:rowOff>
    </xdr:to>
    <xdr:grpSp>
      <xdr:nvGrpSpPr>
        <xdr:cNvPr id="39" name="Groupe 38">
          <a:extLst>
            <a:ext uri="{FF2B5EF4-FFF2-40B4-BE49-F238E27FC236}">
              <a16:creationId xmlns:a16="http://schemas.microsoft.com/office/drawing/2014/main" id="{EE46D60A-FED1-4110-940E-904C37DE7A1D}"/>
            </a:ext>
          </a:extLst>
        </xdr:cNvPr>
        <xdr:cNvGrpSpPr/>
      </xdr:nvGrpSpPr>
      <xdr:grpSpPr>
        <a:xfrm>
          <a:off x="13852072" y="7347857"/>
          <a:ext cx="6044292" cy="3336767"/>
          <a:chOff x="12996183" y="8866415"/>
          <a:chExt cx="6044292" cy="3336767"/>
        </a:xfrm>
      </xdr:grpSpPr>
      <xdr:grpSp>
        <xdr:nvGrpSpPr>
          <xdr:cNvPr id="40" name="Groupe 39">
            <a:extLst>
              <a:ext uri="{FF2B5EF4-FFF2-40B4-BE49-F238E27FC236}">
                <a16:creationId xmlns:a16="http://schemas.microsoft.com/office/drawing/2014/main" id="{63E2D3D2-AD02-4B06-9C25-8CE63E24682D}"/>
              </a:ext>
            </a:extLst>
          </xdr:cNvPr>
          <xdr:cNvGrpSpPr/>
        </xdr:nvGrpSpPr>
        <xdr:grpSpPr>
          <a:xfrm>
            <a:off x="13239750" y="8878957"/>
            <a:ext cx="5800725" cy="3324225"/>
            <a:chOff x="8105775" y="1714500"/>
            <a:chExt cx="5800725" cy="3324225"/>
          </a:xfrm>
        </xdr:grpSpPr>
        <xdr:graphicFrame macro="">
          <xdr:nvGraphicFramePr>
            <xdr:cNvPr id="42" name="Graphique 41">
              <a:extLst>
                <a:ext uri="{FF2B5EF4-FFF2-40B4-BE49-F238E27FC236}">
                  <a16:creationId xmlns:a16="http://schemas.microsoft.com/office/drawing/2014/main" id="{E3C7695E-DF47-408A-97A9-70EA7B8A7DA0}"/>
                </a:ext>
              </a:extLst>
            </xdr:cNvPr>
            <xdr:cNvGraphicFramePr>
              <a:graphicFrameLocks/>
            </xdr:cNvGraphicFramePr>
          </xdr:nvGraphicFramePr>
          <xdr:xfrm>
            <a:off x="8105775" y="1724025"/>
            <a:ext cx="2924175" cy="33147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43" name="Graphique 42">
              <a:extLst>
                <a:ext uri="{FF2B5EF4-FFF2-40B4-BE49-F238E27FC236}">
                  <a16:creationId xmlns:a16="http://schemas.microsoft.com/office/drawing/2014/main" id="{0F841ABD-F1B1-4977-A749-7F77451344CD}"/>
                </a:ext>
              </a:extLst>
            </xdr:cNvPr>
            <xdr:cNvGraphicFramePr>
              <a:graphicFrameLocks/>
            </xdr:cNvGraphicFramePr>
          </xdr:nvGraphicFramePr>
          <xdr:xfrm>
            <a:off x="10982325" y="1714500"/>
            <a:ext cx="2924175" cy="3314700"/>
          </xdr:xfrm>
          <a:graphic>
            <a:graphicData uri="http://schemas.openxmlformats.org/drawingml/2006/chart">
              <c:chart xmlns:c="http://schemas.openxmlformats.org/drawingml/2006/chart" xmlns:r="http://schemas.openxmlformats.org/officeDocument/2006/relationships" r:id="rId6"/>
            </a:graphicData>
          </a:graphic>
        </xdr:graphicFrame>
      </xdr:grpSp>
      <xdr:sp macro="" textlink="$M$41">
        <xdr:nvSpPr>
          <xdr:cNvPr id="41" name="ZoneTexte 40">
            <a:extLst>
              <a:ext uri="{FF2B5EF4-FFF2-40B4-BE49-F238E27FC236}">
                <a16:creationId xmlns:a16="http://schemas.microsoft.com/office/drawing/2014/main" id="{5A7E595F-D988-4252-8E56-5ED6F52F6C0C}"/>
              </a:ext>
            </a:extLst>
          </xdr:cNvPr>
          <xdr:cNvSpPr txBox="1"/>
        </xdr:nvSpPr>
        <xdr:spPr>
          <a:xfrm>
            <a:off x="12996183" y="8866415"/>
            <a:ext cx="137432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2D3CAF64-4BF5-4AAA-93A5-535F7B164E86}" type="TxLink">
              <a:rPr lang="en-US" sz="1400" b="0" i="0" u="none" strike="noStrike">
                <a:solidFill>
                  <a:schemeClr val="accent2">
                    <a:lumMod val="50000"/>
                  </a:schemeClr>
                </a:solidFill>
                <a:latin typeface="Calibri"/>
                <a:cs typeface="Calibri"/>
              </a:rPr>
              <a:pPr algn="ctr"/>
              <a:t>AFRIQUE</a:t>
            </a:fld>
            <a:endParaRPr lang="fr-FR" sz="1400">
              <a:solidFill>
                <a:schemeClr val="accent2">
                  <a:lumMod val="50000"/>
                </a:schemeClr>
              </a:solidFill>
            </a:endParaRPr>
          </a:p>
        </xdr:txBody>
      </xdr:sp>
    </xdr:grpSp>
    <xdr:clientData/>
  </xdr:twoCellAnchor>
</xdr:wsDr>
</file>

<file path=xl/drawings/drawing10.xml><?xml version="1.0" encoding="utf-8"?>
<c:userShapes xmlns:c="http://schemas.openxmlformats.org/drawingml/2006/chart">
  <cdr:relSizeAnchor xmlns:cdr="http://schemas.openxmlformats.org/drawingml/2006/chartDrawing">
    <cdr:from>
      <cdr:x>0.85993</cdr:x>
      <cdr:y>0.02011</cdr:y>
    </cdr:from>
    <cdr:to>
      <cdr:x>1</cdr:x>
      <cdr:y>0.10632</cdr:y>
    </cdr:to>
    <cdr:sp macro="" textlink="">
      <cdr:nvSpPr>
        <cdr:cNvPr id="2" name="ZoneTexte 1">
          <a:extLst xmlns:a="http://schemas.openxmlformats.org/drawingml/2006/main">
            <a:ext uri="{FF2B5EF4-FFF2-40B4-BE49-F238E27FC236}">
              <a16:creationId xmlns:a16="http://schemas.microsoft.com/office/drawing/2014/main" id="{8BD05D0B-FD02-4398-B36A-C9198EC59A4A}"/>
            </a:ext>
          </a:extLst>
        </cdr:cNvPr>
        <cdr:cNvSpPr txBox="1"/>
      </cdr:nvSpPr>
      <cdr:spPr>
        <a:xfrm xmlns:a="http://schemas.openxmlformats.org/drawingml/2006/main">
          <a:off x="2514600" y="66675"/>
          <a:ext cx="4095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fr-FR" sz="900"/>
            <a:t>âge</a:t>
          </a:r>
        </a:p>
      </cdr:txBody>
    </cdr:sp>
  </cdr:relSizeAnchor>
</c:userShapes>
</file>

<file path=xl/drawings/drawing11.xml><?xml version="1.0" encoding="utf-8"?>
<c:userShapes xmlns:c="http://schemas.openxmlformats.org/drawingml/2006/chart">
  <cdr:relSizeAnchor xmlns:cdr="http://schemas.openxmlformats.org/drawingml/2006/chartDrawing">
    <cdr:from>
      <cdr:x>0.85993</cdr:x>
      <cdr:y>0.02011</cdr:y>
    </cdr:from>
    <cdr:to>
      <cdr:x>1</cdr:x>
      <cdr:y>0.10632</cdr:y>
    </cdr:to>
    <cdr:sp macro="" textlink="">
      <cdr:nvSpPr>
        <cdr:cNvPr id="2" name="ZoneTexte 1">
          <a:extLst xmlns:a="http://schemas.openxmlformats.org/drawingml/2006/main">
            <a:ext uri="{FF2B5EF4-FFF2-40B4-BE49-F238E27FC236}">
              <a16:creationId xmlns:a16="http://schemas.microsoft.com/office/drawing/2014/main" id="{8BD05D0B-FD02-4398-B36A-C9198EC59A4A}"/>
            </a:ext>
          </a:extLst>
        </cdr:cNvPr>
        <cdr:cNvSpPr txBox="1"/>
      </cdr:nvSpPr>
      <cdr:spPr>
        <a:xfrm xmlns:a="http://schemas.openxmlformats.org/drawingml/2006/main">
          <a:off x="2514600" y="66675"/>
          <a:ext cx="4095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fr-FR" sz="900"/>
            <a:t>âge</a:t>
          </a:r>
        </a:p>
      </cdr:txBody>
    </cdr:sp>
  </cdr:relSizeAnchor>
</c:userShapes>
</file>

<file path=xl/drawings/drawing12.xml><?xml version="1.0" encoding="utf-8"?>
<c:userShapes xmlns:c="http://schemas.openxmlformats.org/drawingml/2006/chart">
  <cdr:relSizeAnchor xmlns:cdr="http://schemas.openxmlformats.org/drawingml/2006/chartDrawing">
    <cdr:from>
      <cdr:x>0.04868</cdr:x>
      <cdr:y>0.11656</cdr:y>
    </cdr:from>
    <cdr:to>
      <cdr:x>0.36607</cdr:x>
      <cdr:y>0.32213</cdr:y>
    </cdr:to>
    <cdr:sp macro="" textlink="">
      <cdr:nvSpPr>
        <cdr:cNvPr id="3" name="ZoneTexte 2">
          <a:extLst xmlns:a="http://schemas.openxmlformats.org/drawingml/2006/main">
            <a:ext uri="{FF2B5EF4-FFF2-40B4-BE49-F238E27FC236}">
              <a16:creationId xmlns:a16="http://schemas.microsoft.com/office/drawing/2014/main" id="{FB6572AF-D3D7-44AF-9991-FF4938F9C14F}"/>
            </a:ext>
          </a:extLst>
        </cdr:cNvPr>
        <cdr:cNvSpPr txBox="1"/>
      </cdr:nvSpPr>
      <cdr:spPr>
        <a:xfrm xmlns:a="http://schemas.openxmlformats.org/drawingml/2006/main">
          <a:off x="142958" y="386354"/>
          <a:ext cx="932006" cy="68140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1100"/>
            <a:t>Hommes</a:t>
          </a:r>
        </a:p>
      </cdr:txBody>
    </cdr:sp>
  </cdr:relSizeAnchor>
</c:userShapes>
</file>

<file path=xl/drawings/drawing13.xml><?xml version="1.0" encoding="utf-8"?>
<c:userShapes xmlns:c="http://schemas.openxmlformats.org/drawingml/2006/chart">
  <cdr:relSizeAnchor xmlns:cdr="http://schemas.openxmlformats.org/drawingml/2006/chartDrawing">
    <cdr:from>
      <cdr:x>0.58071</cdr:x>
      <cdr:y>0.11922</cdr:y>
    </cdr:from>
    <cdr:to>
      <cdr:x>0.8992</cdr:x>
      <cdr:y>0.32479</cdr:y>
    </cdr:to>
    <cdr:sp macro="" textlink="">
      <cdr:nvSpPr>
        <cdr:cNvPr id="2" name="ZoneTexte 1">
          <a:extLst xmlns:a="http://schemas.openxmlformats.org/drawingml/2006/main">
            <a:ext uri="{FF2B5EF4-FFF2-40B4-BE49-F238E27FC236}">
              <a16:creationId xmlns:a16="http://schemas.microsoft.com/office/drawing/2014/main" id="{241CF890-1B76-4F35-9C93-D27E058E5744}"/>
            </a:ext>
          </a:extLst>
        </cdr:cNvPr>
        <cdr:cNvSpPr txBox="1"/>
      </cdr:nvSpPr>
      <cdr:spPr>
        <a:xfrm xmlns:a="http://schemas.openxmlformats.org/drawingml/2006/main">
          <a:off x="1699358" y="395166"/>
          <a:ext cx="932006" cy="68140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Femmes</a:t>
          </a:r>
        </a:p>
      </cdr:txBody>
    </cdr:sp>
  </cdr:relSizeAnchor>
</c:userShapes>
</file>

<file path=xl/drawings/drawing2.xml><?xml version="1.0" encoding="utf-8"?>
<c:userShapes xmlns:c="http://schemas.openxmlformats.org/drawingml/2006/chart">
  <cdr:relSizeAnchor xmlns:cdr="http://schemas.openxmlformats.org/drawingml/2006/chartDrawing">
    <cdr:from>
      <cdr:x>0.19879</cdr:x>
      <cdr:y>0.92241</cdr:y>
    </cdr:from>
    <cdr:to>
      <cdr:x>0.73941</cdr:x>
      <cdr:y>1</cdr:y>
    </cdr:to>
    <cdr:sp macro="" textlink="">
      <cdr:nvSpPr>
        <cdr:cNvPr id="3" name="ZoneTexte 2">
          <a:extLst xmlns:a="http://schemas.openxmlformats.org/drawingml/2006/main">
            <a:ext uri="{FF2B5EF4-FFF2-40B4-BE49-F238E27FC236}">
              <a16:creationId xmlns:a16="http://schemas.microsoft.com/office/drawing/2014/main" id="{ED0C51C4-116C-43E6-9ABE-C61EE2D30ED0}"/>
            </a:ext>
          </a:extLst>
        </cdr:cNvPr>
        <cdr:cNvSpPr txBox="1"/>
      </cdr:nvSpPr>
      <cdr:spPr>
        <a:xfrm xmlns:a="http://schemas.openxmlformats.org/drawingml/2006/main">
          <a:off x="581311" y="3057513"/>
          <a:ext cx="1580864" cy="2571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Effectif moyen par génération</a:t>
          </a:r>
        </a:p>
      </cdr:txBody>
    </cdr:sp>
  </cdr:relSizeAnchor>
</c:userShapes>
</file>

<file path=xl/drawings/drawing3.xml><?xml version="1.0" encoding="utf-8"?>
<c:userShapes xmlns:c="http://schemas.openxmlformats.org/drawingml/2006/chart">
  <cdr:relSizeAnchor xmlns:cdr="http://schemas.openxmlformats.org/drawingml/2006/chartDrawing">
    <cdr:from>
      <cdr:x>0.85993</cdr:x>
      <cdr:y>0.02011</cdr:y>
    </cdr:from>
    <cdr:to>
      <cdr:x>1</cdr:x>
      <cdr:y>0.10632</cdr:y>
    </cdr:to>
    <cdr:sp macro="" textlink="">
      <cdr:nvSpPr>
        <cdr:cNvPr id="2" name="ZoneTexte 1">
          <a:extLst xmlns:a="http://schemas.openxmlformats.org/drawingml/2006/main">
            <a:ext uri="{FF2B5EF4-FFF2-40B4-BE49-F238E27FC236}">
              <a16:creationId xmlns:a16="http://schemas.microsoft.com/office/drawing/2014/main" id="{8BD05D0B-FD02-4398-B36A-C9198EC59A4A}"/>
            </a:ext>
          </a:extLst>
        </cdr:cNvPr>
        <cdr:cNvSpPr txBox="1"/>
      </cdr:nvSpPr>
      <cdr:spPr>
        <a:xfrm xmlns:a="http://schemas.openxmlformats.org/drawingml/2006/main">
          <a:off x="2514600" y="66675"/>
          <a:ext cx="4095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fr-FR" sz="900"/>
            <a:t>âge</a:t>
          </a:r>
        </a:p>
      </cdr:txBody>
    </cdr:sp>
  </cdr:relSizeAnchor>
  <cdr:relSizeAnchor xmlns:cdr="http://schemas.openxmlformats.org/drawingml/2006/chartDrawing">
    <cdr:from>
      <cdr:x>0.24114</cdr:x>
      <cdr:y>0.92529</cdr:y>
    </cdr:from>
    <cdr:to>
      <cdr:x>0.89477</cdr:x>
      <cdr:y>1</cdr:y>
    </cdr:to>
    <cdr:sp macro="" textlink="">
      <cdr:nvSpPr>
        <cdr:cNvPr id="3" name="ZoneTexte 2">
          <a:extLst xmlns:a="http://schemas.openxmlformats.org/drawingml/2006/main">
            <a:ext uri="{FF2B5EF4-FFF2-40B4-BE49-F238E27FC236}">
              <a16:creationId xmlns:a16="http://schemas.microsoft.com/office/drawing/2014/main" id="{ED0C51C4-116C-43E6-9ABE-C61EE2D30ED0}"/>
            </a:ext>
          </a:extLst>
        </cdr:cNvPr>
        <cdr:cNvSpPr txBox="1"/>
      </cdr:nvSpPr>
      <cdr:spPr>
        <a:xfrm xmlns:a="http://schemas.openxmlformats.org/drawingml/2006/main">
          <a:off x="633931" y="3046914"/>
          <a:ext cx="1718330" cy="2460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Effectif moyen par génération</a:t>
          </a:r>
        </a:p>
      </cdr:txBody>
    </cdr:sp>
  </cdr:relSizeAnchor>
</c:userShapes>
</file>

<file path=xl/drawings/drawing4.xml><?xml version="1.0" encoding="utf-8"?>
<c:userShapes xmlns:c="http://schemas.openxmlformats.org/drawingml/2006/chart">
  <cdr:relSizeAnchor xmlns:cdr="http://schemas.openxmlformats.org/drawingml/2006/chartDrawing">
    <cdr:from>
      <cdr:x>0.85993</cdr:x>
      <cdr:y>0.02011</cdr:y>
    </cdr:from>
    <cdr:to>
      <cdr:x>1</cdr:x>
      <cdr:y>0.10632</cdr:y>
    </cdr:to>
    <cdr:sp macro="" textlink="">
      <cdr:nvSpPr>
        <cdr:cNvPr id="2" name="ZoneTexte 1">
          <a:extLst xmlns:a="http://schemas.openxmlformats.org/drawingml/2006/main">
            <a:ext uri="{FF2B5EF4-FFF2-40B4-BE49-F238E27FC236}">
              <a16:creationId xmlns:a16="http://schemas.microsoft.com/office/drawing/2014/main" id="{8BD05D0B-FD02-4398-B36A-C9198EC59A4A}"/>
            </a:ext>
          </a:extLst>
        </cdr:cNvPr>
        <cdr:cNvSpPr txBox="1"/>
      </cdr:nvSpPr>
      <cdr:spPr>
        <a:xfrm xmlns:a="http://schemas.openxmlformats.org/drawingml/2006/main">
          <a:off x="2514600" y="66675"/>
          <a:ext cx="4095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fr-FR" sz="900"/>
            <a:t>âge</a:t>
          </a:r>
        </a:p>
      </cdr:txBody>
    </cdr:sp>
  </cdr:relSizeAnchor>
  <cdr:relSizeAnchor xmlns:cdr="http://schemas.openxmlformats.org/drawingml/2006/chartDrawing">
    <cdr:from>
      <cdr:x>0.05863</cdr:x>
      <cdr:y>0.92529</cdr:y>
    </cdr:from>
    <cdr:to>
      <cdr:x>0.9316</cdr:x>
      <cdr:y>1</cdr:y>
    </cdr:to>
    <cdr:sp macro="" textlink="">
      <cdr:nvSpPr>
        <cdr:cNvPr id="3" name="ZoneTexte 2">
          <a:extLst xmlns:a="http://schemas.openxmlformats.org/drawingml/2006/main">
            <a:ext uri="{FF2B5EF4-FFF2-40B4-BE49-F238E27FC236}">
              <a16:creationId xmlns:a16="http://schemas.microsoft.com/office/drawing/2014/main" id="{ED0C51C4-116C-43E6-9ABE-C61EE2D30ED0}"/>
            </a:ext>
          </a:extLst>
        </cdr:cNvPr>
        <cdr:cNvSpPr txBox="1"/>
      </cdr:nvSpPr>
      <cdr:spPr>
        <a:xfrm xmlns:a="http://schemas.openxmlformats.org/drawingml/2006/main">
          <a:off x="171450" y="3067059"/>
          <a:ext cx="2552700" cy="2476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900"/>
            <a:t>Effectif moyen par génération</a:t>
          </a:r>
        </a:p>
      </cdr:txBody>
    </cdr:sp>
  </cdr:relSizeAnchor>
</c:userShapes>
</file>

<file path=xl/drawings/drawing5.xml><?xml version="1.0" encoding="utf-8"?>
<c:userShapes xmlns:c="http://schemas.openxmlformats.org/drawingml/2006/chart">
  <cdr:relSizeAnchor xmlns:cdr="http://schemas.openxmlformats.org/drawingml/2006/chartDrawing">
    <cdr:from>
      <cdr:x>0.03583</cdr:x>
      <cdr:y>0.92241</cdr:y>
    </cdr:from>
    <cdr:to>
      <cdr:x>0.93485</cdr:x>
      <cdr:y>1</cdr:y>
    </cdr:to>
    <cdr:sp macro="" textlink="">
      <cdr:nvSpPr>
        <cdr:cNvPr id="3" name="ZoneTexte 2">
          <a:extLst xmlns:a="http://schemas.openxmlformats.org/drawingml/2006/main">
            <a:ext uri="{FF2B5EF4-FFF2-40B4-BE49-F238E27FC236}">
              <a16:creationId xmlns:a16="http://schemas.microsoft.com/office/drawing/2014/main" id="{ED0C51C4-116C-43E6-9ABE-C61EE2D30ED0}"/>
            </a:ext>
          </a:extLst>
        </cdr:cNvPr>
        <cdr:cNvSpPr txBox="1"/>
      </cdr:nvSpPr>
      <cdr:spPr>
        <a:xfrm xmlns:a="http://schemas.openxmlformats.org/drawingml/2006/main">
          <a:off x="104775" y="3057512"/>
          <a:ext cx="2628900" cy="2571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900"/>
            <a:t>Effectif moyen par génération</a:t>
          </a:r>
        </a:p>
      </cdr:txBody>
    </cdr:sp>
  </cdr:relSizeAnchor>
</c:userShapes>
</file>

<file path=xl/drawings/drawing6.xml><?xml version="1.0" encoding="utf-8"?>
<c:userShapes xmlns:c="http://schemas.openxmlformats.org/drawingml/2006/chart">
  <cdr:relSizeAnchor xmlns:cdr="http://schemas.openxmlformats.org/drawingml/2006/chartDrawing">
    <cdr:from>
      <cdr:x>0.85993</cdr:x>
      <cdr:y>0.02011</cdr:y>
    </cdr:from>
    <cdr:to>
      <cdr:x>1</cdr:x>
      <cdr:y>0.10632</cdr:y>
    </cdr:to>
    <cdr:sp macro="" textlink="">
      <cdr:nvSpPr>
        <cdr:cNvPr id="2" name="ZoneTexte 1">
          <a:extLst xmlns:a="http://schemas.openxmlformats.org/drawingml/2006/main">
            <a:ext uri="{FF2B5EF4-FFF2-40B4-BE49-F238E27FC236}">
              <a16:creationId xmlns:a16="http://schemas.microsoft.com/office/drawing/2014/main" id="{8BD05D0B-FD02-4398-B36A-C9198EC59A4A}"/>
            </a:ext>
          </a:extLst>
        </cdr:cNvPr>
        <cdr:cNvSpPr txBox="1"/>
      </cdr:nvSpPr>
      <cdr:spPr>
        <a:xfrm xmlns:a="http://schemas.openxmlformats.org/drawingml/2006/main">
          <a:off x="2514600" y="66675"/>
          <a:ext cx="4095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fr-FR" sz="900"/>
            <a:t>âge</a:t>
          </a:r>
        </a:p>
      </cdr:txBody>
    </cdr:sp>
  </cdr:relSizeAnchor>
  <cdr:relSizeAnchor xmlns:cdr="http://schemas.openxmlformats.org/drawingml/2006/chartDrawing">
    <cdr:from>
      <cdr:x>0.05863</cdr:x>
      <cdr:y>0.92529</cdr:y>
    </cdr:from>
    <cdr:to>
      <cdr:x>0.9316</cdr:x>
      <cdr:y>1</cdr:y>
    </cdr:to>
    <cdr:sp macro="" textlink="">
      <cdr:nvSpPr>
        <cdr:cNvPr id="3" name="ZoneTexte 2">
          <a:extLst xmlns:a="http://schemas.openxmlformats.org/drawingml/2006/main">
            <a:ext uri="{FF2B5EF4-FFF2-40B4-BE49-F238E27FC236}">
              <a16:creationId xmlns:a16="http://schemas.microsoft.com/office/drawing/2014/main" id="{ED0C51C4-116C-43E6-9ABE-C61EE2D30ED0}"/>
            </a:ext>
          </a:extLst>
        </cdr:cNvPr>
        <cdr:cNvSpPr txBox="1"/>
      </cdr:nvSpPr>
      <cdr:spPr>
        <a:xfrm xmlns:a="http://schemas.openxmlformats.org/drawingml/2006/main">
          <a:off x="171450" y="3067059"/>
          <a:ext cx="2552700" cy="2476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900"/>
            <a:t>Effectif moyen par génération</a:t>
          </a:r>
        </a:p>
      </cdr:txBody>
    </cdr:sp>
  </cdr:relSizeAnchor>
</c:userShapes>
</file>

<file path=xl/drawings/drawing7.xml><?xml version="1.0" encoding="utf-8"?>
<c:userShapes xmlns:c="http://schemas.openxmlformats.org/drawingml/2006/chart">
  <cdr:relSizeAnchor xmlns:cdr="http://schemas.openxmlformats.org/drawingml/2006/chartDrawing">
    <cdr:from>
      <cdr:x>0.03583</cdr:x>
      <cdr:y>0.92241</cdr:y>
    </cdr:from>
    <cdr:to>
      <cdr:x>0.93485</cdr:x>
      <cdr:y>1</cdr:y>
    </cdr:to>
    <cdr:sp macro="" textlink="">
      <cdr:nvSpPr>
        <cdr:cNvPr id="3" name="ZoneTexte 2">
          <a:extLst xmlns:a="http://schemas.openxmlformats.org/drawingml/2006/main">
            <a:ext uri="{FF2B5EF4-FFF2-40B4-BE49-F238E27FC236}">
              <a16:creationId xmlns:a16="http://schemas.microsoft.com/office/drawing/2014/main" id="{ED0C51C4-116C-43E6-9ABE-C61EE2D30ED0}"/>
            </a:ext>
          </a:extLst>
        </cdr:cNvPr>
        <cdr:cNvSpPr txBox="1"/>
      </cdr:nvSpPr>
      <cdr:spPr>
        <a:xfrm xmlns:a="http://schemas.openxmlformats.org/drawingml/2006/main">
          <a:off x="104775" y="3057512"/>
          <a:ext cx="2628900" cy="2571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900"/>
            <a:t>Effectif moyen par génération</a:t>
          </a:r>
        </a:p>
      </cdr:txBody>
    </cdr:sp>
  </cdr:relSizeAnchor>
</c:userShapes>
</file>

<file path=xl/drawings/drawing8.xml><?xml version="1.0" encoding="utf-8"?>
<xdr:wsDr xmlns:xdr="http://schemas.openxmlformats.org/drawingml/2006/spreadsheetDrawing" xmlns:a="http://schemas.openxmlformats.org/drawingml/2006/main">
  <xdr:twoCellAnchor>
    <xdr:from>
      <xdr:col>20</xdr:col>
      <xdr:colOff>544286</xdr:colOff>
      <xdr:row>2</xdr:row>
      <xdr:rowOff>108857</xdr:rowOff>
    </xdr:from>
    <xdr:to>
      <xdr:col>28</xdr:col>
      <xdr:colOff>489857</xdr:colOff>
      <xdr:row>20</xdr:row>
      <xdr:rowOff>108857</xdr:rowOff>
    </xdr:to>
    <xdr:grpSp>
      <xdr:nvGrpSpPr>
        <xdr:cNvPr id="21" name="Groupe 20">
          <a:extLst>
            <a:ext uri="{FF2B5EF4-FFF2-40B4-BE49-F238E27FC236}">
              <a16:creationId xmlns:a16="http://schemas.microsoft.com/office/drawing/2014/main" id="{F337FD1E-2DF6-4E93-94F8-0135890EE4E7}"/>
            </a:ext>
          </a:extLst>
        </xdr:cNvPr>
        <xdr:cNvGrpSpPr/>
      </xdr:nvGrpSpPr>
      <xdr:grpSpPr>
        <a:xfrm>
          <a:off x="13869761" y="489857"/>
          <a:ext cx="6041571" cy="3429000"/>
          <a:chOff x="13879286" y="489857"/>
          <a:chExt cx="6041571" cy="3429000"/>
        </a:xfrm>
      </xdr:grpSpPr>
      <xdr:grpSp>
        <xdr:nvGrpSpPr>
          <xdr:cNvPr id="18" name="Groupe 17">
            <a:extLst>
              <a:ext uri="{FF2B5EF4-FFF2-40B4-BE49-F238E27FC236}">
                <a16:creationId xmlns:a16="http://schemas.microsoft.com/office/drawing/2014/main" id="{B41E9F88-B4DA-4ACD-B867-6EB0E5E9BE83}"/>
              </a:ext>
            </a:extLst>
          </xdr:cNvPr>
          <xdr:cNvGrpSpPr/>
        </xdr:nvGrpSpPr>
        <xdr:grpSpPr>
          <a:xfrm>
            <a:off x="13879286" y="489857"/>
            <a:ext cx="6041571" cy="3304761"/>
            <a:chOff x="13852072" y="489857"/>
            <a:chExt cx="6041571" cy="3304761"/>
          </a:xfrm>
        </xdr:grpSpPr>
        <xdr:graphicFrame macro="">
          <xdr:nvGraphicFramePr>
            <xdr:cNvPr id="5" name="Graphique 4">
              <a:extLst>
                <a:ext uri="{FF2B5EF4-FFF2-40B4-BE49-F238E27FC236}">
                  <a16:creationId xmlns:a16="http://schemas.microsoft.com/office/drawing/2014/main" id="{7235373E-7516-449A-91B0-57EFCAEABD7F}"/>
                </a:ext>
              </a:extLst>
            </xdr:cNvPr>
            <xdr:cNvGraphicFramePr>
              <a:graphicFrameLocks/>
            </xdr:cNvGraphicFramePr>
          </xdr:nvGraphicFramePr>
          <xdr:xfrm>
            <a:off x="16927286" y="516849"/>
            <a:ext cx="2966357" cy="327776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6" name="Graphique 5">
              <a:extLst>
                <a:ext uri="{FF2B5EF4-FFF2-40B4-BE49-F238E27FC236}">
                  <a16:creationId xmlns:a16="http://schemas.microsoft.com/office/drawing/2014/main" id="{5AFF6326-E792-4E7D-8000-B034B75CABB3}"/>
                </a:ext>
              </a:extLst>
            </xdr:cNvPr>
            <xdr:cNvGraphicFramePr>
              <a:graphicFrameLocks/>
            </xdr:cNvGraphicFramePr>
          </xdr:nvGraphicFramePr>
          <xdr:xfrm>
            <a:off x="14097000" y="525062"/>
            <a:ext cx="2857501" cy="3266034"/>
          </xdr:xfrm>
          <a:graphic>
            <a:graphicData uri="http://schemas.openxmlformats.org/drawingml/2006/chart">
              <c:chart xmlns:c="http://schemas.openxmlformats.org/drawingml/2006/chart" xmlns:r="http://schemas.openxmlformats.org/officeDocument/2006/relationships" r:id="rId2"/>
            </a:graphicData>
          </a:graphic>
        </xdr:graphicFrame>
        <xdr:sp macro="" textlink="$M$4">
          <xdr:nvSpPr>
            <xdr:cNvPr id="4" name="ZoneTexte 3">
              <a:extLst>
                <a:ext uri="{FF2B5EF4-FFF2-40B4-BE49-F238E27FC236}">
                  <a16:creationId xmlns:a16="http://schemas.microsoft.com/office/drawing/2014/main" id="{22303693-6580-48E6-9B07-81A7FEEA6FBD}"/>
                </a:ext>
              </a:extLst>
            </xdr:cNvPr>
            <xdr:cNvSpPr txBox="1"/>
          </xdr:nvSpPr>
          <xdr:spPr>
            <a:xfrm>
              <a:off x="13852072" y="489857"/>
              <a:ext cx="1449779" cy="350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F091D17-5DFA-4303-934C-29EC9EE14532}" type="TxLink">
                <a:rPr lang="en-US" sz="1400" b="0" i="0" u="none" strike="noStrike">
                  <a:solidFill>
                    <a:srgbClr val="FF0000"/>
                  </a:solidFill>
                  <a:latin typeface="Calibri"/>
                  <a:cs typeface="Calibri"/>
                </a:rPr>
                <a:pPr algn="ctr"/>
                <a:t>MONDE</a:t>
              </a:fld>
              <a:endParaRPr lang="fr-FR" sz="1400">
                <a:solidFill>
                  <a:srgbClr val="FF0000"/>
                </a:solidFill>
              </a:endParaRPr>
            </a:p>
          </xdr:txBody>
        </xdr:sp>
      </xdr:grpSp>
      <xdr:sp macro="" textlink="">
        <xdr:nvSpPr>
          <xdr:cNvPr id="17" name="ZoneTexte 1">
            <a:extLst>
              <a:ext uri="{FF2B5EF4-FFF2-40B4-BE49-F238E27FC236}">
                <a16:creationId xmlns:a16="http://schemas.microsoft.com/office/drawing/2014/main" id="{B2F8904A-EC90-4170-B596-F6E60AD5BA4F}"/>
              </a:ext>
            </a:extLst>
          </xdr:cNvPr>
          <xdr:cNvSpPr txBox="1"/>
        </xdr:nvSpPr>
        <xdr:spPr>
          <a:xfrm>
            <a:off x="15218020" y="3510643"/>
            <a:ext cx="3399692" cy="408214"/>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fr-FR" sz="900"/>
              <a:t>Effectif moyen par génération pour 1000 habitants</a:t>
            </a:r>
          </a:p>
        </xdr:txBody>
      </xdr:sp>
    </xdr:grpSp>
    <xdr:clientData/>
  </xdr:twoCellAnchor>
  <xdr:twoCellAnchor>
    <xdr:from>
      <xdr:col>20</xdr:col>
      <xdr:colOff>544286</xdr:colOff>
      <xdr:row>20</xdr:row>
      <xdr:rowOff>108857</xdr:rowOff>
    </xdr:from>
    <xdr:to>
      <xdr:col>28</xdr:col>
      <xdr:colOff>521154</xdr:colOff>
      <xdr:row>38</xdr:row>
      <xdr:rowOff>128067</xdr:rowOff>
    </xdr:to>
    <xdr:grpSp>
      <xdr:nvGrpSpPr>
        <xdr:cNvPr id="23" name="Groupe 22">
          <a:extLst>
            <a:ext uri="{FF2B5EF4-FFF2-40B4-BE49-F238E27FC236}">
              <a16:creationId xmlns:a16="http://schemas.microsoft.com/office/drawing/2014/main" id="{DBD59C9E-4E63-478F-8AF2-92145BC73E09}"/>
            </a:ext>
          </a:extLst>
        </xdr:cNvPr>
        <xdr:cNvGrpSpPr/>
      </xdr:nvGrpSpPr>
      <xdr:grpSpPr>
        <a:xfrm>
          <a:off x="13869761" y="3918857"/>
          <a:ext cx="6072868" cy="3448210"/>
          <a:chOff x="13868080" y="3918857"/>
          <a:chExt cx="6072868" cy="3448210"/>
        </a:xfrm>
      </xdr:grpSpPr>
      <xdr:grpSp>
        <xdr:nvGrpSpPr>
          <xdr:cNvPr id="22" name="Groupe 21">
            <a:extLst>
              <a:ext uri="{FF2B5EF4-FFF2-40B4-BE49-F238E27FC236}">
                <a16:creationId xmlns:a16="http://schemas.microsoft.com/office/drawing/2014/main" id="{1A742858-CCFB-4E52-A316-07BC30FC943F}"/>
              </a:ext>
            </a:extLst>
          </xdr:cNvPr>
          <xdr:cNvGrpSpPr/>
        </xdr:nvGrpSpPr>
        <xdr:grpSpPr>
          <a:xfrm>
            <a:off x="13868080" y="3918857"/>
            <a:ext cx="6072868" cy="3331325"/>
            <a:chOff x="13868080" y="3918857"/>
            <a:chExt cx="6072868" cy="3331325"/>
          </a:xfrm>
        </xdr:grpSpPr>
        <xdr:graphicFrame macro="">
          <xdr:nvGraphicFramePr>
            <xdr:cNvPr id="10" name="Graphique 9">
              <a:extLst>
                <a:ext uri="{FF2B5EF4-FFF2-40B4-BE49-F238E27FC236}">
                  <a16:creationId xmlns:a16="http://schemas.microsoft.com/office/drawing/2014/main" id="{5A4F6D2E-D454-4D91-B680-57B31B219D78}"/>
                </a:ext>
              </a:extLst>
            </xdr:cNvPr>
            <xdr:cNvGraphicFramePr>
              <a:graphicFrameLocks/>
            </xdr:cNvGraphicFramePr>
          </xdr:nvGraphicFramePr>
          <xdr:xfrm>
            <a:off x="14126617" y="3935482"/>
            <a:ext cx="2937782" cy="33147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1" name="Graphique 10">
              <a:extLst>
                <a:ext uri="{FF2B5EF4-FFF2-40B4-BE49-F238E27FC236}">
                  <a16:creationId xmlns:a16="http://schemas.microsoft.com/office/drawing/2014/main" id="{485A29FF-7F96-4F1D-A00D-D28D3ABB99BA}"/>
                </a:ext>
              </a:extLst>
            </xdr:cNvPr>
            <xdr:cNvGraphicFramePr>
              <a:graphicFrameLocks/>
            </xdr:cNvGraphicFramePr>
          </xdr:nvGraphicFramePr>
          <xdr:xfrm>
            <a:off x="17016773" y="3925957"/>
            <a:ext cx="2924175" cy="3314700"/>
          </xdr:xfrm>
          <a:graphic>
            <a:graphicData uri="http://schemas.openxmlformats.org/drawingml/2006/chart">
              <c:chart xmlns:c="http://schemas.openxmlformats.org/drawingml/2006/chart" xmlns:r="http://schemas.openxmlformats.org/officeDocument/2006/relationships" r:id="rId4"/>
            </a:graphicData>
          </a:graphic>
        </xdr:graphicFrame>
        <xdr:sp macro="" textlink="$M$22">
          <xdr:nvSpPr>
            <xdr:cNvPr id="9" name="ZoneTexte 8">
              <a:extLst>
                <a:ext uri="{FF2B5EF4-FFF2-40B4-BE49-F238E27FC236}">
                  <a16:creationId xmlns:a16="http://schemas.microsoft.com/office/drawing/2014/main" id="{C218B516-51C7-4215-B877-49AE145EC5B5}"/>
                </a:ext>
              </a:extLst>
            </xdr:cNvPr>
            <xdr:cNvSpPr txBox="1"/>
          </xdr:nvSpPr>
          <xdr:spPr>
            <a:xfrm>
              <a:off x="13868080" y="3918857"/>
              <a:ext cx="137432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F467681-57C0-4A09-877B-6FF9145BCFD3}" type="TxLink">
                <a:rPr lang="en-US" sz="1400" b="0" i="0" u="none" strike="noStrike">
                  <a:solidFill>
                    <a:schemeClr val="accent1"/>
                  </a:solidFill>
                  <a:latin typeface="Calibri"/>
                  <a:cs typeface="Calibri"/>
                </a:rPr>
                <a:pPr algn="ctr"/>
                <a:t>EUROPE</a:t>
              </a:fld>
              <a:endParaRPr lang="fr-FR" sz="1400">
                <a:solidFill>
                  <a:schemeClr val="accent1"/>
                </a:solidFill>
              </a:endParaRPr>
            </a:p>
          </xdr:txBody>
        </xdr:sp>
      </xdr:grpSp>
      <xdr:sp macro="" textlink="">
        <xdr:nvSpPr>
          <xdr:cNvPr id="19" name="ZoneTexte 1">
            <a:extLst>
              <a:ext uri="{FF2B5EF4-FFF2-40B4-BE49-F238E27FC236}">
                <a16:creationId xmlns:a16="http://schemas.microsoft.com/office/drawing/2014/main" id="{F1776C15-27EA-4B59-A084-4D6E113C5307}"/>
              </a:ext>
            </a:extLst>
          </xdr:cNvPr>
          <xdr:cNvSpPr txBox="1"/>
        </xdr:nvSpPr>
        <xdr:spPr>
          <a:xfrm>
            <a:off x="15251206" y="6958853"/>
            <a:ext cx="3406588" cy="408214"/>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fr-FR" sz="900"/>
              <a:t>Effectif moyen par génération pour 1000 habitants</a:t>
            </a:r>
          </a:p>
        </xdr:txBody>
      </xdr:sp>
    </xdr:grpSp>
    <xdr:clientData/>
  </xdr:twoCellAnchor>
  <xdr:twoCellAnchor>
    <xdr:from>
      <xdr:col>20</xdr:col>
      <xdr:colOff>544286</xdr:colOff>
      <xdr:row>38</xdr:row>
      <xdr:rowOff>108857</xdr:rowOff>
    </xdr:from>
    <xdr:to>
      <xdr:col>28</xdr:col>
      <xdr:colOff>492578</xdr:colOff>
      <xdr:row>56</xdr:row>
      <xdr:rowOff>150478</xdr:rowOff>
    </xdr:to>
    <xdr:grpSp>
      <xdr:nvGrpSpPr>
        <xdr:cNvPr id="26" name="Groupe 25">
          <a:extLst>
            <a:ext uri="{FF2B5EF4-FFF2-40B4-BE49-F238E27FC236}">
              <a16:creationId xmlns:a16="http://schemas.microsoft.com/office/drawing/2014/main" id="{A17814F6-2C68-4900-95F3-3B65AD59A8A4}"/>
            </a:ext>
          </a:extLst>
        </xdr:cNvPr>
        <xdr:cNvGrpSpPr/>
      </xdr:nvGrpSpPr>
      <xdr:grpSpPr>
        <a:xfrm>
          <a:off x="13869761" y="7347857"/>
          <a:ext cx="6044292" cy="3470621"/>
          <a:chOff x="13868080" y="7347857"/>
          <a:chExt cx="6044292" cy="3470621"/>
        </a:xfrm>
      </xdr:grpSpPr>
      <xdr:grpSp>
        <xdr:nvGrpSpPr>
          <xdr:cNvPr id="24" name="Groupe 23">
            <a:extLst>
              <a:ext uri="{FF2B5EF4-FFF2-40B4-BE49-F238E27FC236}">
                <a16:creationId xmlns:a16="http://schemas.microsoft.com/office/drawing/2014/main" id="{BEB17110-AD55-410B-AC5B-857A730538B9}"/>
              </a:ext>
            </a:extLst>
          </xdr:cNvPr>
          <xdr:cNvGrpSpPr/>
        </xdr:nvGrpSpPr>
        <xdr:grpSpPr>
          <a:xfrm>
            <a:off x="13868080" y="7347857"/>
            <a:ext cx="6044292" cy="3336767"/>
            <a:chOff x="13868080" y="7347857"/>
            <a:chExt cx="6044292" cy="3336767"/>
          </a:xfrm>
        </xdr:grpSpPr>
        <xdr:graphicFrame macro="">
          <xdr:nvGraphicFramePr>
            <xdr:cNvPr id="15" name="Graphique 14">
              <a:extLst>
                <a:ext uri="{FF2B5EF4-FFF2-40B4-BE49-F238E27FC236}">
                  <a16:creationId xmlns:a16="http://schemas.microsoft.com/office/drawing/2014/main" id="{781E2159-1636-4F62-B584-620CDBC4F7D2}"/>
                </a:ext>
              </a:extLst>
            </xdr:cNvPr>
            <xdr:cNvGraphicFramePr>
              <a:graphicFrameLocks/>
            </xdr:cNvGraphicFramePr>
          </xdr:nvGraphicFramePr>
          <xdr:xfrm>
            <a:off x="14111647" y="7369924"/>
            <a:ext cx="2924175" cy="33147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6" name="Graphique 15">
              <a:extLst>
                <a:ext uri="{FF2B5EF4-FFF2-40B4-BE49-F238E27FC236}">
                  <a16:creationId xmlns:a16="http://schemas.microsoft.com/office/drawing/2014/main" id="{B0DFA4B5-F2BE-424A-B565-FA9A7C3480E4}"/>
                </a:ext>
              </a:extLst>
            </xdr:cNvPr>
            <xdr:cNvGraphicFramePr>
              <a:graphicFrameLocks/>
            </xdr:cNvGraphicFramePr>
          </xdr:nvGraphicFramePr>
          <xdr:xfrm>
            <a:off x="16988197" y="7360399"/>
            <a:ext cx="2924175" cy="3314700"/>
          </xdr:xfrm>
          <a:graphic>
            <a:graphicData uri="http://schemas.openxmlformats.org/drawingml/2006/chart">
              <c:chart xmlns:c="http://schemas.openxmlformats.org/drawingml/2006/chart" xmlns:r="http://schemas.openxmlformats.org/officeDocument/2006/relationships" r:id="rId6"/>
            </a:graphicData>
          </a:graphic>
        </xdr:graphicFrame>
        <xdr:sp macro="" textlink="$M$41">
          <xdr:nvSpPr>
            <xdr:cNvPr id="14" name="ZoneTexte 13">
              <a:extLst>
                <a:ext uri="{FF2B5EF4-FFF2-40B4-BE49-F238E27FC236}">
                  <a16:creationId xmlns:a16="http://schemas.microsoft.com/office/drawing/2014/main" id="{689D1A7F-6B61-417C-83F8-0569569F9FD8}"/>
                </a:ext>
              </a:extLst>
            </xdr:cNvPr>
            <xdr:cNvSpPr txBox="1"/>
          </xdr:nvSpPr>
          <xdr:spPr>
            <a:xfrm>
              <a:off x="13868080" y="7347857"/>
              <a:ext cx="137432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2D3CAF64-4BF5-4AAA-93A5-535F7B164E86}" type="TxLink">
                <a:rPr lang="en-US" sz="1400" b="0" i="0" u="none" strike="noStrike">
                  <a:solidFill>
                    <a:schemeClr val="accent2">
                      <a:lumMod val="50000"/>
                    </a:schemeClr>
                  </a:solidFill>
                  <a:latin typeface="Calibri"/>
                  <a:cs typeface="Calibri"/>
                </a:rPr>
                <a:pPr algn="ctr"/>
                <a:t>AFRIQUE</a:t>
              </a:fld>
              <a:endParaRPr lang="fr-FR" sz="1400">
                <a:solidFill>
                  <a:schemeClr val="accent2">
                    <a:lumMod val="50000"/>
                  </a:schemeClr>
                </a:solidFill>
              </a:endParaRPr>
            </a:p>
          </xdr:txBody>
        </xdr:sp>
      </xdr:grpSp>
      <xdr:sp macro="" textlink="">
        <xdr:nvSpPr>
          <xdr:cNvPr id="25" name="ZoneTexte 1">
            <a:extLst>
              <a:ext uri="{FF2B5EF4-FFF2-40B4-BE49-F238E27FC236}">
                <a16:creationId xmlns:a16="http://schemas.microsoft.com/office/drawing/2014/main" id="{32BDDC76-1322-402D-A1F8-96A0D2F5332C}"/>
              </a:ext>
            </a:extLst>
          </xdr:cNvPr>
          <xdr:cNvSpPr txBox="1"/>
        </xdr:nvSpPr>
        <xdr:spPr>
          <a:xfrm>
            <a:off x="15486530" y="10410264"/>
            <a:ext cx="2891117" cy="408214"/>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fr-FR" sz="900"/>
              <a:t>Effectif moyen par génération pour 1000 habitants</a:t>
            </a:r>
          </a:p>
        </xdr:txBody>
      </xdr:sp>
    </xdr:grpSp>
    <xdr:clientData/>
  </xdr:twoCellAnchor>
  <xdr:twoCellAnchor>
    <xdr:from>
      <xdr:col>12</xdr:col>
      <xdr:colOff>258537</xdr:colOff>
      <xdr:row>57</xdr:row>
      <xdr:rowOff>14427</xdr:rowOff>
    </xdr:from>
    <xdr:to>
      <xdr:col>20</xdr:col>
      <xdr:colOff>739274</xdr:colOff>
      <xdr:row>75</xdr:row>
      <xdr:rowOff>19210</xdr:rowOff>
    </xdr:to>
    <xdr:grpSp>
      <xdr:nvGrpSpPr>
        <xdr:cNvPr id="3" name="Groupe 2">
          <a:extLst>
            <a:ext uri="{FF2B5EF4-FFF2-40B4-BE49-F238E27FC236}">
              <a16:creationId xmlns:a16="http://schemas.microsoft.com/office/drawing/2014/main" id="{F443C0C5-CF72-40A1-9E0B-A726ACC27F1E}"/>
            </a:ext>
          </a:extLst>
        </xdr:cNvPr>
        <xdr:cNvGrpSpPr/>
      </xdr:nvGrpSpPr>
      <xdr:grpSpPr>
        <a:xfrm>
          <a:off x="8307162" y="10872927"/>
          <a:ext cx="5757587" cy="3433783"/>
          <a:chOff x="8301209" y="10872927"/>
          <a:chExt cx="5755206" cy="3433783"/>
        </a:xfrm>
      </xdr:grpSpPr>
      <xdr:grpSp>
        <xdr:nvGrpSpPr>
          <xdr:cNvPr id="2" name="Groupe 1">
            <a:extLst>
              <a:ext uri="{FF2B5EF4-FFF2-40B4-BE49-F238E27FC236}">
                <a16:creationId xmlns:a16="http://schemas.microsoft.com/office/drawing/2014/main" id="{D5327996-1853-48B1-A53E-B0FAFA600BE6}"/>
              </a:ext>
            </a:extLst>
          </xdr:cNvPr>
          <xdr:cNvGrpSpPr/>
        </xdr:nvGrpSpPr>
        <xdr:grpSpPr>
          <a:xfrm>
            <a:off x="8301209" y="10872927"/>
            <a:ext cx="5755206" cy="3433783"/>
            <a:chOff x="8301209" y="10872927"/>
            <a:chExt cx="5755206" cy="3433783"/>
          </a:xfrm>
        </xdr:grpSpPr>
        <xdr:graphicFrame macro="">
          <xdr:nvGraphicFramePr>
            <xdr:cNvPr id="30" name="Graphique 29">
              <a:extLst>
                <a:ext uri="{FF2B5EF4-FFF2-40B4-BE49-F238E27FC236}">
                  <a16:creationId xmlns:a16="http://schemas.microsoft.com/office/drawing/2014/main" id="{EBF2C83E-52BD-45E0-852D-6431DD419AAA}"/>
                </a:ext>
              </a:extLst>
            </xdr:cNvPr>
            <xdr:cNvGraphicFramePr>
              <a:graphicFrameLocks/>
            </xdr:cNvGraphicFramePr>
          </xdr:nvGraphicFramePr>
          <xdr:xfrm>
            <a:off x="8301209" y="10875125"/>
            <a:ext cx="2928607" cy="33147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31" name="Graphique 30">
              <a:extLst>
                <a:ext uri="{FF2B5EF4-FFF2-40B4-BE49-F238E27FC236}">
                  <a16:creationId xmlns:a16="http://schemas.microsoft.com/office/drawing/2014/main" id="{56838A5F-76FE-4751-9FFC-B0E63E6B4709}"/>
                </a:ext>
              </a:extLst>
            </xdr:cNvPr>
            <xdr:cNvGraphicFramePr>
              <a:graphicFrameLocks/>
            </xdr:cNvGraphicFramePr>
          </xdr:nvGraphicFramePr>
          <xdr:xfrm>
            <a:off x="11137939" y="10872927"/>
            <a:ext cx="2918476" cy="3314700"/>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29" name="ZoneTexte 1">
              <a:extLst>
                <a:ext uri="{FF2B5EF4-FFF2-40B4-BE49-F238E27FC236}">
                  <a16:creationId xmlns:a16="http://schemas.microsoft.com/office/drawing/2014/main" id="{6281EA3E-9EEB-4723-81E7-DD14B233B8CB}"/>
                </a:ext>
              </a:extLst>
            </xdr:cNvPr>
            <xdr:cNvSpPr txBox="1"/>
          </xdr:nvSpPr>
          <xdr:spPr>
            <a:xfrm>
              <a:off x="9679780" y="13898496"/>
              <a:ext cx="2869407" cy="408214"/>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fr-FR" sz="900"/>
                <a:t>Effectif moyen par génération pour 1000 habitants</a:t>
              </a:r>
            </a:p>
          </xdr:txBody>
        </xdr:sp>
      </xdr:grpSp>
      <xdr:sp macro="" textlink="">
        <xdr:nvSpPr>
          <xdr:cNvPr id="27" name="ZoneTexte 1">
            <a:extLst>
              <a:ext uri="{FF2B5EF4-FFF2-40B4-BE49-F238E27FC236}">
                <a16:creationId xmlns:a16="http://schemas.microsoft.com/office/drawing/2014/main" id="{F5AE0FA8-69EA-4358-AA0C-BE8BEB2FA7ED}"/>
              </a:ext>
            </a:extLst>
          </xdr:cNvPr>
          <xdr:cNvSpPr txBox="1"/>
        </xdr:nvSpPr>
        <xdr:spPr>
          <a:xfrm>
            <a:off x="10906125" y="10977562"/>
            <a:ext cx="410210" cy="28576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fr-FR" sz="900"/>
              <a:t>Âge</a:t>
            </a:r>
          </a:p>
        </xdr:txBody>
      </xdr:sp>
    </xdr:grpSp>
    <xdr:clientData/>
  </xdr:twoCellAnchor>
</xdr:wsDr>
</file>

<file path=xl/drawings/drawing9.xml><?xml version="1.0" encoding="utf-8"?>
<c:userShapes xmlns:c="http://schemas.openxmlformats.org/drawingml/2006/chart">
  <cdr:relSizeAnchor xmlns:cdr="http://schemas.openxmlformats.org/drawingml/2006/chartDrawing">
    <cdr:from>
      <cdr:x>0.85993</cdr:x>
      <cdr:y>0.02011</cdr:y>
    </cdr:from>
    <cdr:to>
      <cdr:x>1</cdr:x>
      <cdr:y>0.10632</cdr:y>
    </cdr:to>
    <cdr:sp macro="" textlink="">
      <cdr:nvSpPr>
        <cdr:cNvPr id="2" name="ZoneTexte 1">
          <a:extLst xmlns:a="http://schemas.openxmlformats.org/drawingml/2006/main">
            <a:ext uri="{FF2B5EF4-FFF2-40B4-BE49-F238E27FC236}">
              <a16:creationId xmlns:a16="http://schemas.microsoft.com/office/drawing/2014/main" id="{8BD05D0B-FD02-4398-B36A-C9198EC59A4A}"/>
            </a:ext>
          </a:extLst>
        </cdr:cNvPr>
        <cdr:cNvSpPr txBox="1"/>
      </cdr:nvSpPr>
      <cdr:spPr>
        <a:xfrm xmlns:a="http://schemas.openxmlformats.org/drawingml/2006/main">
          <a:off x="2514600" y="66675"/>
          <a:ext cx="4095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fr-FR" sz="900"/>
            <a:t>âge</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8F8BE-6109-45A3-8ED9-7D75706822C0}">
  <dimension ref="A2:AB51"/>
  <sheetViews>
    <sheetView topLeftCell="B1" zoomScale="70" zoomScaleNormal="70" workbookViewId="0">
      <selection activeCell="G21" sqref="G21"/>
    </sheetView>
  </sheetViews>
  <sheetFormatPr baseColWidth="10" defaultRowHeight="15" x14ac:dyDescent="0.25"/>
  <cols>
    <col min="2" max="2" width="14.42578125" bestFit="1" customWidth="1"/>
    <col min="3" max="3" width="10.5703125" bestFit="1" customWidth="1"/>
    <col min="4" max="4" width="10.140625" bestFit="1" customWidth="1"/>
    <col min="5" max="5" width="8.42578125" bestFit="1" customWidth="1"/>
    <col min="6" max="6" width="10.5703125" bestFit="1" customWidth="1"/>
    <col min="7" max="7" width="10.140625" bestFit="1" customWidth="1"/>
    <col min="8" max="8" width="8.42578125" bestFit="1" customWidth="1"/>
    <col min="9" max="9" width="10.5703125" bestFit="1" customWidth="1"/>
    <col min="10" max="10" width="10.140625" bestFit="1" customWidth="1"/>
    <col min="11" max="11" width="8.42578125" bestFit="1" customWidth="1"/>
    <col min="12" max="12" width="7.42578125" customWidth="1"/>
    <col min="13" max="13" width="11.7109375" customWidth="1"/>
    <col min="14" max="14" width="12.7109375" customWidth="1"/>
    <col min="15" max="15" width="10.42578125" bestFit="1" customWidth="1"/>
    <col min="16" max="16" width="8.85546875" bestFit="1" customWidth="1"/>
    <col min="17" max="17" width="8.5703125" bestFit="1" customWidth="1"/>
    <col min="18" max="18" width="9.42578125" customWidth="1"/>
    <col min="19" max="19" width="8.5703125" bestFit="1" customWidth="1"/>
    <col min="20" max="20" width="8.85546875" bestFit="1" customWidth="1"/>
  </cols>
  <sheetData>
    <row r="2" spans="1:28" x14ac:dyDescent="0.25">
      <c r="B2" s="40" t="s">
        <v>14</v>
      </c>
      <c r="C2" s="40"/>
      <c r="D2" s="40"/>
      <c r="E2" s="40"/>
      <c r="F2" s="40"/>
      <c r="G2" s="40"/>
      <c r="H2" s="40"/>
      <c r="I2" s="40"/>
      <c r="J2" s="40"/>
      <c r="K2" s="40"/>
      <c r="M2" s="40" t="s">
        <v>15</v>
      </c>
      <c r="N2" s="40"/>
      <c r="O2" s="40"/>
      <c r="P2" s="40"/>
      <c r="Q2" s="40"/>
      <c r="R2" s="40"/>
      <c r="S2" s="40"/>
      <c r="T2" s="40"/>
      <c r="V2" s="40" t="s">
        <v>18</v>
      </c>
      <c r="W2" s="40"/>
      <c r="X2" s="40"/>
      <c r="Y2" s="40"/>
      <c r="Z2" s="40"/>
      <c r="AA2" s="40"/>
      <c r="AB2" s="40"/>
    </row>
    <row r="3" spans="1:28" x14ac:dyDescent="0.25">
      <c r="B3" s="34"/>
      <c r="C3" s="34"/>
      <c r="D3" s="34"/>
      <c r="E3" s="34"/>
      <c r="F3" s="34"/>
      <c r="G3" s="34"/>
      <c r="H3" s="34"/>
      <c r="I3" s="34"/>
      <c r="J3" s="34"/>
      <c r="K3" s="34"/>
      <c r="M3" s="34"/>
      <c r="N3" s="34"/>
      <c r="O3" s="34"/>
      <c r="P3" s="34"/>
      <c r="Q3" s="34"/>
      <c r="R3" s="34"/>
      <c r="S3" s="34"/>
      <c r="T3" s="34"/>
      <c r="V3" s="34"/>
      <c r="W3" s="34"/>
      <c r="X3" s="34"/>
      <c r="Y3" s="34"/>
      <c r="Z3" s="34"/>
      <c r="AA3" s="34"/>
      <c r="AB3" s="34"/>
    </row>
    <row r="4" spans="1:28" x14ac:dyDescent="0.25">
      <c r="M4" t="str">
        <f>C5</f>
        <v>MONDE</v>
      </c>
    </row>
    <row r="5" spans="1:28" x14ac:dyDescent="0.25">
      <c r="B5" s="21"/>
      <c r="C5" s="41" t="s">
        <v>0</v>
      </c>
      <c r="D5" s="42"/>
      <c r="E5" s="42"/>
      <c r="F5" s="43" t="s">
        <v>1</v>
      </c>
      <c r="G5" s="44"/>
      <c r="H5" s="45"/>
      <c r="I5" s="44" t="s">
        <v>2</v>
      </c>
      <c r="J5" s="44"/>
      <c r="K5" s="45"/>
      <c r="M5" s="46" t="s">
        <v>3</v>
      </c>
      <c r="N5" s="46" t="s">
        <v>8</v>
      </c>
      <c r="O5" s="46" t="s">
        <v>9</v>
      </c>
      <c r="P5" s="48" t="s">
        <v>10</v>
      </c>
      <c r="Q5" s="49"/>
      <c r="R5" s="48" t="s">
        <v>11</v>
      </c>
      <c r="S5" s="50"/>
      <c r="T5" s="49"/>
    </row>
    <row r="6" spans="1:28" x14ac:dyDescent="0.25">
      <c r="A6" t="s">
        <v>16</v>
      </c>
      <c r="B6" s="35" t="s">
        <v>3</v>
      </c>
      <c r="C6" s="36" t="s">
        <v>4</v>
      </c>
      <c r="D6" s="36" t="s">
        <v>5</v>
      </c>
      <c r="E6" s="36" t="s">
        <v>6</v>
      </c>
      <c r="F6" s="37" t="s">
        <v>4</v>
      </c>
      <c r="G6" s="38" t="s">
        <v>5</v>
      </c>
      <c r="H6" s="39" t="s">
        <v>6</v>
      </c>
      <c r="I6" s="38" t="s">
        <v>4</v>
      </c>
      <c r="J6" s="38" t="s">
        <v>5</v>
      </c>
      <c r="K6" s="39" t="s">
        <v>6</v>
      </c>
      <c r="M6" s="47"/>
      <c r="N6" s="47"/>
      <c r="O6" s="47"/>
      <c r="P6" s="17" t="s">
        <v>12</v>
      </c>
      <c r="Q6" s="18" t="s">
        <v>13</v>
      </c>
      <c r="R6" s="19" t="s">
        <v>12</v>
      </c>
      <c r="S6" s="19" t="s">
        <v>13</v>
      </c>
      <c r="T6" s="18" t="s">
        <v>12</v>
      </c>
    </row>
    <row r="7" spans="1:28" x14ac:dyDescent="0.25">
      <c r="A7">
        <v>0</v>
      </c>
      <c r="B7" s="30" t="str">
        <f>CONCATENATE(A7,"-",A8-1," ans")</f>
        <v>0-19 ans</v>
      </c>
      <c r="C7" s="22">
        <v>1340</v>
      </c>
      <c r="D7" s="22">
        <v>1255</v>
      </c>
      <c r="E7" s="22">
        <v>2596</v>
      </c>
      <c r="F7" s="23">
        <v>81</v>
      </c>
      <c r="G7" s="24">
        <v>77</v>
      </c>
      <c r="H7" s="25">
        <v>158</v>
      </c>
      <c r="I7" s="24">
        <v>344</v>
      </c>
      <c r="J7" s="24">
        <v>335</v>
      </c>
      <c r="K7" s="25">
        <v>679</v>
      </c>
      <c r="M7" s="4" t="str">
        <f>CONCATENATE(N7,"-",N9-1)</f>
        <v>0-19</v>
      </c>
      <c r="N7">
        <v>0</v>
      </c>
      <c r="O7" s="4">
        <f>N9-N7</f>
        <v>20</v>
      </c>
      <c r="P7" s="32">
        <f>C7</f>
        <v>1340</v>
      </c>
      <c r="Q7" s="20">
        <f>D7</f>
        <v>1255</v>
      </c>
      <c r="R7" s="6">
        <f>P7/$O7</f>
        <v>67</v>
      </c>
      <c r="S7" s="6">
        <f>Q7/$O7</f>
        <v>62.75</v>
      </c>
      <c r="T7" s="7">
        <f>-R7</f>
        <v>-67</v>
      </c>
    </row>
    <row r="8" spans="1:28" x14ac:dyDescent="0.25">
      <c r="A8">
        <v>20</v>
      </c>
      <c r="B8" s="30" t="str">
        <f>CONCATENATE(A8,"-",A9-1," ans")</f>
        <v>20-64 ans</v>
      </c>
      <c r="C8" s="22">
        <v>2263</v>
      </c>
      <c r="D8" s="22">
        <v>2209</v>
      </c>
      <c r="E8" s="22">
        <v>4471</v>
      </c>
      <c r="F8" s="23">
        <v>221</v>
      </c>
      <c r="G8" s="24">
        <v>226</v>
      </c>
      <c r="H8" s="25">
        <v>447</v>
      </c>
      <c r="I8" s="24">
        <v>305</v>
      </c>
      <c r="J8" s="24">
        <v>310</v>
      </c>
      <c r="K8" s="25">
        <v>614</v>
      </c>
      <c r="M8" s="4"/>
      <c r="N8">
        <f>N9-0.0001</f>
        <v>19.9999</v>
      </c>
      <c r="O8" s="4"/>
      <c r="P8" s="4"/>
      <c r="Q8" s="5"/>
      <c r="R8" s="6">
        <f>R7</f>
        <v>67</v>
      </c>
      <c r="S8" s="6">
        <f>S7</f>
        <v>62.75</v>
      </c>
      <c r="T8" s="7">
        <f t="shared" ref="T8:T13" si="0">-R8</f>
        <v>-67</v>
      </c>
    </row>
    <row r="9" spans="1:28" x14ac:dyDescent="0.25">
      <c r="A9">
        <v>65</v>
      </c>
      <c r="B9" s="30" t="str">
        <f>CONCATENATE(A9,"-",A10-1," ans")</f>
        <v>65-104 ans</v>
      </c>
      <c r="C9" s="22">
        <v>327</v>
      </c>
      <c r="D9" s="22">
        <v>401</v>
      </c>
      <c r="E9" s="22">
        <v>728</v>
      </c>
      <c r="F9" s="23">
        <v>59</v>
      </c>
      <c r="G9" s="24">
        <v>84</v>
      </c>
      <c r="H9" s="25">
        <v>143</v>
      </c>
      <c r="I9" s="24">
        <v>21</v>
      </c>
      <c r="J9" s="24">
        <v>26</v>
      </c>
      <c r="K9" s="25">
        <v>47</v>
      </c>
      <c r="M9" s="4" t="str">
        <f>CONCATENATE(N9,"-",N11-1)</f>
        <v>20-64</v>
      </c>
      <c r="N9">
        <v>20</v>
      </c>
      <c r="O9" s="4">
        <f>N11-N9</f>
        <v>45</v>
      </c>
      <c r="P9" s="32">
        <f>C8</f>
        <v>2263</v>
      </c>
      <c r="Q9" s="20">
        <f>D8</f>
        <v>2209</v>
      </c>
      <c r="R9" s="6">
        <f>P9/$O9</f>
        <v>50.288888888888891</v>
      </c>
      <c r="S9" s="6">
        <f>Q9/$O9</f>
        <v>49.088888888888889</v>
      </c>
      <c r="T9" s="7">
        <f t="shared" si="0"/>
        <v>-50.288888888888891</v>
      </c>
    </row>
    <row r="10" spans="1:28" x14ac:dyDescent="0.25">
      <c r="A10">
        <v>105</v>
      </c>
      <c r="B10" s="31" t="s">
        <v>7</v>
      </c>
      <c r="C10" s="26">
        <v>3930</v>
      </c>
      <c r="D10" s="26">
        <v>3865</v>
      </c>
      <c r="E10" s="26">
        <v>7795</v>
      </c>
      <c r="F10" s="27">
        <v>361</v>
      </c>
      <c r="G10" s="28">
        <v>387</v>
      </c>
      <c r="H10" s="29">
        <v>748</v>
      </c>
      <c r="I10" s="28">
        <v>670</v>
      </c>
      <c r="J10" s="28">
        <v>671</v>
      </c>
      <c r="K10" s="29">
        <v>1340</v>
      </c>
      <c r="M10" s="4"/>
      <c r="N10">
        <f>N11-0.0001</f>
        <v>64.999899999999997</v>
      </c>
      <c r="O10" s="4"/>
      <c r="P10" s="4"/>
      <c r="Q10" s="5"/>
      <c r="R10" s="6">
        <f>R9</f>
        <v>50.288888888888891</v>
      </c>
      <c r="S10" s="6">
        <f>S9</f>
        <v>49.088888888888889</v>
      </c>
      <c r="T10" s="7">
        <f>-R10</f>
        <v>-50.288888888888891</v>
      </c>
    </row>
    <row r="11" spans="1:28" x14ac:dyDescent="0.25">
      <c r="M11" s="4" t="str">
        <f>CONCATENATE(N11,"-",N13-1)</f>
        <v>65-104</v>
      </c>
      <c r="N11">
        <v>65</v>
      </c>
      <c r="O11" s="4">
        <f>N13-N11</f>
        <v>40</v>
      </c>
      <c r="P11" s="32">
        <f>C9</f>
        <v>327</v>
      </c>
      <c r="Q11" s="20">
        <f>D9</f>
        <v>401</v>
      </c>
      <c r="R11" s="6">
        <f>P11/$O11</f>
        <v>8.1750000000000007</v>
      </c>
      <c r="S11" s="6">
        <f>Q11/$O11</f>
        <v>10.025</v>
      </c>
      <c r="T11" s="7">
        <f t="shared" si="0"/>
        <v>-8.1750000000000007</v>
      </c>
    </row>
    <row r="12" spans="1:28" x14ac:dyDescent="0.25">
      <c r="M12" s="4"/>
      <c r="N12">
        <f>N13-0.0001</f>
        <v>104.9999</v>
      </c>
      <c r="O12" s="4"/>
      <c r="P12" s="4"/>
      <c r="Q12" s="5"/>
      <c r="R12" s="6">
        <f>R11</f>
        <v>8.1750000000000007</v>
      </c>
      <c r="S12" s="6">
        <f>S11</f>
        <v>10.025</v>
      </c>
      <c r="T12" s="7">
        <f t="shared" si="0"/>
        <v>-8.1750000000000007</v>
      </c>
    </row>
    <row r="13" spans="1:28" x14ac:dyDescent="0.25">
      <c r="M13" s="4"/>
      <c r="N13">
        <v>105</v>
      </c>
      <c r="O13" s="4"/>
      <c r="P13" s="4">
        <v>0</v>
      </c>
      <c r="Q13" s="5">
        <v>0</v>
      </c>
      <c r="R13">
        <v>0</v>
      </c>
      <c r="S13">
        <v>0</v>
      </c>
      <c r="T13" s="7">
        <f t="shared" si="0"/>
        <v>0</v>
      </c>
    </row>
    <row r="14" spans="1:28" x14ac:dyDescent="0.25">
      <c r="M14" s="8"/>
      <c r="N14" s="9"/>
      <c r="O14" s="8"/>
      <c r="P14" s="33">
        <f>SUM(P7:P13)</f>
        <v>3930</v>
      </c>
      <c r="Q14" s="10">
        <f>SUM(Q7:Q13)</f>
        <v>3865</v>
      </c>
      <c r="R14" s="9"/>
      <c r="S14" s="9"/>
      <c r="T14" s="10"/>
    </row>
    <row r="22" spans="13:20" x14ac:dyDescent="0.25">
      <c r="M22" t="str">
        <f>F5</f>
        <v>EUROPE</v>
      </c>
    </row>
    <row r="23" spans="13:20" x14ac:dyDescent="0.25">
      <c r="M23" s="51" t="s">
        <v>3</v>
      </c>
      <c r="N23" s="51" t="s">
        <v>8</v>
      </c>
      <c r="O23" s="51" t="s">
        <v>9</v>
      </c>
      <c r="P23" s="53" t="s">
        <v>17</v>
      </c>
      <c r="Q23" s="54"/>
      <c r="R23" s="53" t="s">
        <v>11</v>
      </c>
      <c r="S23" s="55"/>
      <c r="T23" s="54"/>
    </row>
    <row r="24" spans="13:20" x14ac:dyDescent="0.25">
      <c r="M24" s="52"/>
      <c r="N24" s="52"/>
      <c r="O24" s="52"/>
      <c r="P24" s="1" t="s">
        <v>12</v>
      </c>
      <c r="Q24" s="2" t="s">
        <v>13</v>
      </c>
      <c r="R24" s="3" t="s">
        <v>12</v>
      </c>
      <c r="S24" s="3" t="s">
        <v>13</v>
      </c>
      <c r="T24" s="2" t="s">
        <v>12</v>
      </c>
    </row>
    <row r="25" spans="13:20" x14ac:dyDescent="0.25">
      <c r="M25" s="11" t="str">
        <f>CONCATENATE(N25,"-",N27-1)</f>
        <v>0-19</v>
      </c>
      <c r="N25">
        <v>0</v>
      </c>
      <c r="O25" s="4">
        <f>N27-N25</f>
        <v>20</v>
      </c>
      <c r="P25" s="12">
        <f>F7</f>
        <v>81</v>
      </c>
      <c r="Q25" s="13">
        <f>G7</f>
        <v>77</v>
      </c>
      <c r="R25" s="14">
        <f>P25/$O25</f>
        <v>4.05</v>
      </c>
      <c r="S25" s="14">
        <f>Q25/$O25</f>
        <v>3.85</v>
      </c>
      <c r="T25" s="7">
        <f t="shared" ref="T25:T31" si="1">-R25</f>
        <v>-4.05</v>
      </c>
    </row>
    <row r="26" spans="13:20" x14ac:dyDescent="0.25">
      <c r="M26" s="4"/>
      <c r="N26">
        <f>N27-0.0001</f>
        <v>19.9999</v>
      </c>
      <c r="O26" s="4"/>
      <c r="P26" s="12"/>
      <c r="Q26" s="13"/>
      <c r="R26" s="6">
        <f>R25</f>
        <v>4.05</v>
      </c>
      <c r="S26" s="6">
        <f>S25</f>
        <v>3.85</v>
      </c>
      <c r="T26" s="7">
        <f t="shared" si="1"/>
        <v>-4.05</v>
      </c>
    </row>
    <row r="27" spans="13:20" x14ac:dyDescent="0.25">
      <c r="M27" s="11" t="str">
        <f>CONCATENATE(N27,"-",N29-1)</f>
        <v>20-64</v>
      </c>
      <c r="N27">
        <v>20</v>
      </c>
      <c r="O27" s="4">
        <f>N29-N27</f>
        <v>45</v>
      </c>
      <c r="P27" s="12">
        <f>F8</f>
        <v>221</v>
      </c>
      <c r="Q27" s="13">
        <f>G8</f>
        <v>226</v>
      </c>
      <c r="R27" s="14">
        <f>P27/$O27</f>
        <v>4.9111111111111114</v>
      </c>
      <c r="S27" s="14">
        <f>Q27/$O27</f>
        <v>5.0222222222222221</v>
      </c>
      <c r="T27" s="7">
        <f t="shared" si="1"/>
        <v>-4.9111111111111114</v>
      </c>
    </row>
    <row r="28" spans="13:20" x14ac:dyDescent="0.25">
      <c r="M28" s="4"/>
      <c r="N28">
        <f>N29-0.0001</f>
        <v>64.999899999999997</v>
      </c>
      <c r="O28" s="4"/>
      <c r="P28" s="12"/>
      <c r="Q28" s="13"/>
      <c r="R28" s="6">
        <f>R27</f>
        <v>4.9111111111111114</v>
      </c>
      <c r="S28" s="6">
        <f>S27</f>
        <v>5.0222222222222221</v>
      </c>
      <c r="T28" s="7">
        <f t="shared" si="1"/>
        <v>-4.9111111111111114</v>
      </c>
    </row>
    <row r="29" spans="13:20" x14ac:dyDescent="0.25">
      <c r="M29" s="11" t="str">
        <f>CONCATENATE(N29,"-",N31-1)</f>
        <v>65-104</v>
      </c>
      <c r="N29">
        <v>65</v>
      </c>
      <c r="O29" s="4">
        <f>N31-N29</f>
        <v>40</v>
      </c>
      <c r="P29" s="12">
        <f>F9</f>
        <v>59</v>
      </c>
      <c r="Q29" s="13">
        <f>G9</f>
        <v>84</v>
      </c>
      <c r="R29" s="14">
        <f>P29/$O29</f>
        <v>1.4750000000000001</v>
      </c>
      <c r="S29" s="14">
        <f>Q29/$O29</f>
        <v>2.1</v>
      </c>
      <c r="T29" s="7">
        <f t="shared" si="1"/>
        <v>-1.4750000000000001</v>
      </c>
    </row>
    <row r="30" spans="13:20" x14ac:dyDescent="0.25">
      <c r="M30" s="4"/>
      <c r="N30">
        <f>N31-0.0001</f>
        <v>104.9999</v>
      </c>
      <c r="O30" s="4"/>
      <c r="P30" s="12"/>
      <c r="Q30" s="13"/>
      <c r="R30" s="6">
        <f>R29</f>
        <v>1.4750000000000001</v>
      </c>
      <c r="S30" s="6">
        <f>S29</f>
        <v>2.1</v>
      </c>
      <c r="T30" s="7">
        <f t="shared" si="1"/>
        <v>-1.4750000000000001</v>
      </c>
    </row>
    <row r="31" spans="13:20" x14ac:dyDescent="0.25">
      <c r="M31" s="4"/>
      <c r="N31">
        <v>105</v>
      </c>
      <c r="O31" s="4"/>
      <c r="P31" s="12">
        <v>0</v>
      </c>
      <c r="Q31" s="13">
        <v>0</v>
      </c>
      <c r="R31">
        <v>0</v>
      </c>
      <c r="S31">
        <v>0</v>
      </c>
      <c r="T31" s="7">
        <f t="shared" si="1"/>
        <v>0</v>
      </c>
    </row>
    <row r="32" spans="13:20" x14ac:dyDescent="0.25">
      <c r="M32" s="8"/>
      <c r="N32" s="9"/>
      <c r="O32" s="8"/>
      <c r="P32" s="15">
        <f>SUM(P25:P31)</f>
        <v>361</v>
      </c>
      <c r="Q32" s="16">
        <f>SUM(Q25:Q31)</f>
        <v>387</v>
      </c>
      <c r="R32" s="9"/>
      <c r="S32" s="9"/>
      <c r="T32" s="10"/>
    </row>
    <row r="41" spans="13:20" x14ac:dyDescent="0.25">
      <c r="M41" t="str">
        <f>I5</f>
        <v>AFRIQUE</v>
      </c>
    </row>
    <row r="42" spans="13:20" x14ac:dyDescent="0.25">
      <c r="M42" s="51" t="s">
        <v>3</v>
      </c>
      <c r="N42" s="51" t="s">
        <v>8</v>
      </c>
      <c r="O42" s="51" t="s">
        <v>9</v>
      </c>
      <c r="P42" s="53" t="s">
        <v>17</v>
      </c>
      <c r="Q42" s="54"/>
      <c r="R42" s="53" t="s">
        <v>11</v>
      </c>
      <c r="S42" s="55"/>
      <c r="T42" s="54"/>
    </row>
    <row r="43" spans="13:20" x14ac:dyDescent="0.25">
      <c r="M43" s="52"/>
      <c r="N43" s="52"/>
      <c r="O43" s="52"/>
      <c r="P43" s="1" t="s">
        <v>12</v>
      </c>
      <c r="Q43" s="2" t="s">
        <v>13</v>
      </c>
      <c r="R43" s="3" t="s">
        <v>12</v>
      </c>
      <c r="S43" s="3" t="s">
        <v>13</v>
      </c>
      <c r="T43" s="2" t="s">
        <v>12</v>
      </c>
    </row>
    <row r="44" spans="13:20" x14ac:dyDescent="0.25">
      <c r="M44" s="4" t="str">
        <f>CONCATENATE(N44,"-",N46-1)</f>
        <v>0-19</v>
      </c>
      <c r="N44">
        <v>0</v>
      </c>
      <c r="O44" s="4">
        <f>N46-N44</f>
        <v>20</v>
      </c>
      <c r="P44" s="12">
        <f>I7</f>
        <v>344</v>
      </c>
      <c r="Q44" s="13">
        <f>J7</f>
        <v>335</v>
      </c>
      <c r="R44" s="6">
        <f>P44/$O44</f>
        <v>17.2</v>
      </c>
      <c r="S44" s="6">
        <f>Q44/$O44</f>
        <v>16.75</v>
      </c>
      <c r="T44" s="7">
        <f t="shared" ref="T44:T50" si="2">-R44</f>
        <v>-17.2</v>
      </c>
    </row>
    <row r="45" spans="13:20" x14ac:dyDescent="0.25">
      <c r="M45" s="4"/>
      <c r="N45">
        <f>N46-0.0001</f>
        <v>19.9999</v>
      </c>
      <c r="O45" s="4"/>
      <c r="P45" s="12"/>
      <c r="Q45" s="13"/>
      <c r="R45" s="6">
        <f>R44</f>
        <v>17.2</v>
      </c>
      <c r="S45" s="6">
        <f>S44</f>
        <v>16.75</v>
      </c>
      <c r="T45" s="7">
        <f t="shared" si="2"/>
        <v>-17.2</v>
      </c>
    </row>
    <row r="46" spans="13:20" x14ac:dyDescent="0.25">
      <c r="M46" s="4" t="str">
        <f>CONCATENATE(N46,"-",N48-1)</f>
        <v>20-64</v>
      </c>
      <c r="N46">
        <v>20</v>
      </c>
      <c r="O46" s="4">
        <f>N48-N46</f>
        <v>45</v>
      </c>
      <c r="P46" s="12">
        <f>I8</f>
        <v>305</v>
      </c>
      <c r="Q46" s="13">
        <f>J8</f>
        <v>310</v>
      </c>
      <c r="R46" s="6">
        <f>P46/$O46</f>
        <v>6.7777777777777777</v>
      </c>
      <c r="S46" s="6">
        <f>Q46/$O46</f>
        <v>6.8888888888888893</v>
      </c>
      <c r="T46" s="7">
        <f t="shared" si="2"/>
        <v>-6.7777777777777777</v>
      </c>
    </row>
    <row r="47" spans="13:20" x14ac:dyDescent="0.25">
      <c r="M47" s="4"/>
      <c r="N47">
        <f>N48-0.0001</f>
        <v>64.999899999999997</v>
      </c>
      <c r="O47" s="4"/>
      <c r="P47" s="12"/>
      <c r="Q47" s="13"/>
      <c r="R47" s="6">
        <f>R46</f>
        <v>6.7777777777777777</v>
      </c>
      <c r="S47" s="6">
        <f>S46</f>
        <v>6.8888888888888893</v>
      </c>
      <c r="T47" s="7">
        <f t="shared" si="2"/>
        <v>-6.7777777777777777</v>
      </c>
    </row>
    <row r="48" spans="13:20" x14ac:dyDescent="0.25">
      <c r="M48" s="4" t="str">
        <f>CONCATENATE(N48,"-",N50-1)</f>
        <v>65-104</v>
      </c>
      <c r="N48">
        <v>65</v>
      </c>
      <c r="O48" s="4">
        <f>N50-N48</f>
        <v>40</v>
      </c>
      <c r="P48" s="12">
        <f>I9</f>
        <v>21</v>
      </c>
      <c r="Q48" s="13">
        <f>J9</f>
        <v>26</v>
      </c>
      <c r="R48" s="6">
        <f>P48/$O48</f>
        <v>0.52500000000000002</v>
      </c>
      <c r="S48" s="6">
        <f>Q48/$O48</f>
        <v>0.65</v>
      </c>
      <c r="T48" s="7">
        <f t="shared" si="2"/>
        <v>-0.52500000000000002</v>
      </c>
    </row>
    <row r="49" spans="13:20" x14ac:dyDescent="0.25">
      <c r="M49" s="4"/>
      <c r="N49">
        <f>N50-0.0001</f>
        <v>104.9999</v>
      </c>
      <c r="O49" s="4"/>
      <c r="P49" s="12"/>
      <c r="Q49" s="13"/>
      <c r="R49" s="6">
        <f>R48</f>
        <v>0.52500000000000002</v>
      </c>
      <c r="S49" s="6">
        <f>S48</f>
        <v>0.65</v>
      </c>
      <c r="T49" s="7">
        <f t="shared" si="2"/>
        <v>-0.52500000000000002</v>
      </c>
    </row>
    <row r="50" spans="13:20" x14ac:dyDescent="0.25">
      <c r="M50" s="4"/>
      <c r="N50">
        <v>105</v>
      </c>
      <c r="O50" s="4"/>
      <c r="P50" s="12">
        <v>0</v>
      </c>
      <c r="Q50" s="13">
        <v>0</v>
      </c>
      <c r="R50">
        <v>0</v>
      </c>
      <c r="S50">
        <v>0</v>
      </c>
      <c r="T50" s="7">
        <f t="shared" si="2"/>
        <v>0</v>
      </c>
    </row>
    <row r="51" spans="13:20" x14ac:dyDescent="0.25">
      <c r="M51" s="8"/>
      <c r="N51" s="9"/>
      <c r="O51" s="8"/>
      <c r="P51" s="15">
        <f>SUM(P44:P50)</f>
        <v>670</v>
      </c>
      <c r="Q51" s="16">
        <f>SUM(Q44:Q50)</f>
        <v>671</v>
      </c>
      <c r="R51" s="9"/>
      <c r="S51" s="9"/>
      <c r="T51" s="10"/>
    </row>
  </sheetData>
  <mergeCells count="21">
    <mergeCell ref="V2:AB2"/>
    <mergeCell ref="M42:M43"/>
    <mergeCell ref="N42:N43"/>
    <mergeCell ref="O42:O43"/>
    <mergeCell ref="P42:Q42"/>
    <mergeCell ref="R42:T42"/>
    <mergeCell ref="M23:M24"/>
    <mergeCell ref="N23:N24"/>
    <mergeCell ref="O23:O24"/>
    <mergeCell ref="P23:Q23"/>
    <mergeCell ref="R23:T23"/>
    <mergeCell ref="B2:K2"/>
    <mergeCell ref="M2:T2"/>
    <mergeCell ref="C5:E5"/>
    <mergeCell ref="F5:H5"/>
    <mergeCell ref="I5:K5"/>
    <mergeCell ref="M5:M6"/>
    <mergeCell ref="N5:N6"/>
    <mergeCell ref="O5:O6"/>
    <mergeCell ref="P5:Q5"/>
    <mergeCell ref="R5:T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56D21-C221-4ECC-BB1F-DB6F520B5219}">
  <dimension ref="A2:AB51"/>
  <sheetViews>
    <sheetView tabSelected="1" topLeftCell="G52" zoomScaleNormal="100" workbookViewId="0">
      <selection activeCell="V62" sqref="V62"/>
    </sheetView>
  </sheetViews>
  <sheetFormatPr baseColWidth="10" defaultRowHeight="15" x14ac:dyDescent="0.25"/>
  <cols>
    <col min="2" max="2" width="14.42578125" bestFit="1" customWidth="1"/>
    <col min="3" max="3" width="10.5703125" bestFit="1" customWidth="1"/>
    <col min="4" max="4" width="10.140625" bestFit="1" customWidth="1"/>
    <col min="5" max="5" width="8.42578125" bestFit="1" customWidth="1"/>
    <col min="6" max="6" width="10.5703125" bestFit="1" customWidth="1"/>
    <col min="7" max="7" width="10.140625" bestFit="1" customWidth="1"/>
    <col min="8" max="8" width="8.42578125" bestFit="1" customWidth="1"/>
    <col min="9" max="9" width="10.5703125" bestFit="1" customWidth="1"/>
    <col min="10" max="10" width="10.140625" bestFit="1" customWidth="1"/>
    <col min="11" max="11" width="8.42578125" bestFit="1" customWidth="1"/>
    <col min="12" max="12" width="7.42578125" customWidth="1"/>
    <col min="13" max="13" width="11.7109375" customWidth="1"/>
    <col min="14" max="14" width="12.7109375" customWidth="1"/>
    <col min="15" max="15" width="10.42578125" bestFit="1" customWidth="1"/>
    <col min="16" max="16" width="8.85546875" bestFit="1" customWidth="1"/>
    <col min="17" max="17" width="8.5703125" bestFit="1" customWidth="1"/>
    <col min="18" max="18" width="9.42578125" customWidth="1"/>
    <col min="19" max="19" width="8.5703125" bestFit="1" customWidth="1"/>
    <col min="20" max="20" width="8.85546875" bestFit="1" customWidth="1"/>
  </cols>
  <sheetData>
    <row r="2" spans="1:28" x14ac:dyDescent="0.25">
      <c r="B2" s="40" t="s">
        <v>14</v>
      </c>
      <c r="C2" s="40"/>
      <c r="D2" s="40"/>
      <c r="E2" s="40"/>
      <c r="F2" s="40"/>
      <c r="G2" s="40"/>
      <c r="H2" s="40"/>
      <c r="I2" s="40"/>
      <c r="J2" s="40"/>
      <c r="K2" s="40"/>
      <c r="M2" s="40" t="s">
        <v>15</v>
      </c>
      <c r="N2" s="40"/>
      <c r="O2" s="40"/>
      <c r="P2" s="40"/>
      <c r="Q2" s="40"/>
      <c r="R2" s="40"/>
      <c r="S2" s="40"/>
      <c r="T2" s="40"/>
      <c r="V2" s="40" t="s">
        <v>18</v>
      </c>
      <c r="W2" s="40"/>
      <c r="X2" s="40"/>
      <c r="Y2" s="40"/>
      <c r="Z2" s="40"/>
      <c r="AA2" s="40"/>
      <c r="AB2" s="40"/>
    </row>
    <row r="3" spans="1:28" x14ac:dyDescent="0.25">
      <c r="B3" s="34"/>
      <c r="C3" s="34"/>
      <c r="D3" s="34"/>
      <c r="E3" s="34"/>
      <c r="F3" s="34"/>
      <c r="G3" s="34"/>
      <c r="H3" s="34"/>
      <c r="I3" s="34"/>
      <c r="J3" s="34"/>
      <c r="K3" s="34"/>
      <c r="M3" s="34"/>
      <c r="N3" s="34"/>
      <c r="O3" s="34"/>
      <c r="P3" s="34"/>
      <c r="Q3" s="34"/>
      <c r="R3" s="34"/>
      <c r="S3" s="34"/>
      <c r="T3" s="34"/>
      <c r="V3" s="34"/>
      <c r="W3" s="34"/>
      <c r="X3" s="34"/>
      <c r="Y3" s="34"/>
      <c r="Z3" s="34"/>
      <c r="AA3" s="34"/>
      <c r="AB3" s="34"/>
    </row>
    <row r="4" spans="1:28" x14ac:dyDescent="0.25">
      <c r="M4" t="str">
        <f>C5</f>
        <v>MONDE</v>
      </c>
    </row>
    <row r="5" spans="1:28" x14ac:dyDescent="0.25">
      <c r="B5" s="21"/>
      <c r="C5" s="41" t="s">
        <v>0</v>
      </c>
      <c r="D5" s="42"/>
      <c r="E5" s="42"/>
      <c r="F5" s="43" t="s">
        <v>1</v>
      </c>
      <c r="G5" s="44"/>
      <c r="H5" s="45"/>
      <c r="I5" s="43" t="s">
        <v>2</v>
      </c>
      <c r="J5" s="44"/>
      <c r="K5" s="45"/>
      <c r="M5" s="46" t="s">
        <v>3</v>
      </c>
      <c r="N5" s="46" t="s">
        <v>8</v>
      </c>
      <c r="O5" s="46" t="s">
        <v>9</v>
      </c>
      <c r="P5" s="48" t="s">
        <v>10</v>
      </c>
      <c r="Q5" s="49"/>
      <c r="R5" s="48" t="s">
        <v>11</v>
      </c>
      <c r="S5" s="50"/>
      <c r="T5" s="49"/>
    </row>
    <row r="6" spans="1:28" x14ac:dyDescent="0.25">
      <c r="A6" t="s">
        <v>16</v>
      </c>
      <c r="B6" s="35" t="s">
        <v>3</v>
      </c>
      <c r="C6" s="36" t="s">
        <v>4</v>
      </c>
      <c r="D6" s="36" t="s">
        <v>5</v>
      </c>
      <c r="E6" s="36" t="s">
        <v>6</v>
      </c>
      <c r="F6" s="37" t="s">
        <v>4</v>
      </c>
      <c r="G6" s="38" t="s">
        <v>5</v>
      </c>
      <c r="H6" s="39" t="s">
        <v>6</v>
      </c>
      <c r="I6" s="37" t="s">
        <v>4</v>
      </c>
      <c r="J6" s="38" t="s">
        <v>5</v>
      </c>
      <c r="K6" s="39" t="s">
        <v>6</v>
      </c>
      <c r="M6" s="47"/>
      <c r="N6" s="47"/>
      <c r="O6" s="47"/>
      <c r="P6" s="17" t="s">
        <v>12</v>
      </c>
      <c r="Q6" s="18" t="s">
        <v>13</v>
      </c>
      <c r="R6" s="19" t="s">
        <v>12</v>
      </c>
      <c r="S6" s="19" t="s">
        <v>13</v>
      </c>
      <c r="T6" s="18" t="s">
        <v>12</v>
      </c>
    </row>
    <row r="7" spans="1:28" x14ac:dyDescent="0.25">
      <c r="A7">
        <v>0</v>
      </c>
      <c r="B7" s="30" t="str">
        <f>CONCATENATE(A7,"-",A8-1," ans")</f>
        <v>0-19 ans</v>
      </c>
      <c r="C7" s="22">
        <f>1000*'Pyramides en effectif'!C7/'Pyramides en effectif'!$E$10</f>
        <v>171.90506735086595</v>
      </c>
      <c r="D7" s="22">
        <f>1000*'Pyramides en effectif'!D7/'Pyramides en effectif'!$E$10</f>
        <v>161.00064143681848</v>
      </c>
      <c r="E7" s="22">
        <f>SUM(C7:D7)</f>
        <v>332.90570878768443</v>
      </c>
      <c r="F7" s="23">
        <f>1000*'Pyramides en effectif'!F7/'Pyramides en effectif'!$H$10</f>
        <v>108.28877005347593</v>
      </c>
      <c r="G7" s="24">
        <f>1000*'Pyramides en effectif'!G7/'Pyramides en effectif'!$H$10</f>
        <v>102.94117647058823</v>
      </c>
      <c r="H7" s="25">
        <f>SUM(F7:G7)</f>
        <v>211.22994652406416</v>
      </c>
      <c r="I7" s="23">
        <f>1000*'Pyramides en effectif'!I7/'Pyramides en effectif'!$K$10-1</f>
        <v>255.71641791044777</v>
      </c>
      <c r="J7" s="24">
        <f>1000*'Pyramides en effectif'!J7/'Pyramides en effectif'!$K$10</f>
        <v>250</v>
      </c>
      <c r="K7" s="25">
        <f>SUM(I7:J7)</f>
        <v>505.71641791044777</v>
      </c>
      <c r="M7" s="4" t="str">
        <f>CONCATENATE(N7,"-",N9-1)</f>
        <v>0-19</v>
      </c>
      <c r="N7">
        <v>0</v>
      </c>
      <c r="O7" s="4">
        <f>N9-N7</f>
        <v>20</v>
      </c>
      <c r="P7" s="32">
        <f>C7</f>
        <v>171.90506735086595</v>
      </c>
      <c r="Q7" s="20">
        <f>D7</f>
        <v>161.00064143681848</v>
      </c>
      <c r="R7" s="6">
        <f>P7/$O7</f>
        <v>8.5952533675432967</v>
      </c>
      <c r="S7" s="6">
        <f>Q7/$O7</f>
        <v>8.0500320718409242</v>
      </c>
      <c r="T7" s="7">
        <f>-R7</f>
        <v>-8.5952533675432967</v>
      </c>
    </row>
    <row r="8" spans="1:28" x14ac:dyDescent="0.25">
      <c r="A8">
        <v>20</v>
      </c>
      <c r="B8" s="30" t="str">
        <f>CONCATENATE(A8,"-",A9-1," ans")</f>
        <v>20-64 ans</v>
      </c>
      <c r="C8" s="22">
        <f>1000*'Pyramides en effectif'!C8/'Pyramides en effectif'!$E$10</f>
        <v>290.31430404105197</v>
      </c>
      <c r="D8" s="22">
        <f>1000*'Pyramides en effectif'!D8/'Pyramides en effectif'!$E$10</f>
        <v>283.38678640153944</v>
      </c>
      <c r="E8" s="22">
        <f>SUM(C8:D8)</f>
        <v>573.70109044259141</v>
      </c>
      <c r="F8" s="23">
        <f>1000*'Pyramides en effectif'!F8/'Pyramides en effectif'!$H$10</f>
        <v>295.45454545454544</v>
      </c>
      <c r="G8" s="24">
        <f>1000*'Pyramides en effectif'!G8/'Pyramides en effectif'!$H$10</f>
        <v>302.13903743315507</v>
      </c>
      <c r="H8" s="25">
        <f>SUM(F8:G8)</f>
        <v>597.59358288770045</v>
      </c>
      <c r="I8" s="23">
        <f>1000*'Pyramides en effectif'!I8/'Pyramides en effectif'!$K$10</f>
        <v>227.61194029850745</v>
      </c>
      <c r="J8" s="24">
        <f>1000*'Pyramides en effectif'!J8/'Pyramides en effectif'!$K$10</f>
        <v>231.34328358208955</v>
      </c>
      <c r="K8" s="25">
        <f>SUM(I8:J8)</f>
        <v>458.95522388059703</v>
      </c>
      <c r="M8" s="4"/>
      <c r="N8">
        <f>N9-0.0001</f>
        <v>19.9999</v>
      </c>
      <c r="O8" s="4"/>
      <c r="P8" s="4"/>
      <c r="Q8" s="5"/>
      <c r="R8" s="6">
        <f>R7</f>
        <v>8.5952533675432967</v>
      </c>
      <c r="S8" s="6">
        <f>S7</f>
        <v>8.0500320718409242</v>
      </c>
      <c r="T8" s="7">
        <f t="shared" ref="T8:T13" si="0">-R8</f>
        <v>-8.5952533675432967</v>
      </c>
    </row>
    <row r="9" spans="1:28" x14ac:dyDescent="0.25">
      <c r="A9">
        <v>65</v>
      </c>
      <c r="B9" s="30" t="str">
        <f>CONCATENATE(A9,"-",A10-1," ans")</f>
        <v>65-104 ans</v>
      </c>
      <c r="C9" s="22">
        <f>1000*'Pyramides en effectif'!C9/'Pyramides en effectif'!$E$10</f>
        <v>41.949967928159076</v>
      </c>
      <c r="D9" s="22">
        <f>1000*'Pyramides en effectif'!D9/'Pyramides en effectif'!$E$10</f>
        <v>51.443232841565106</v>
      </c>
      <c r="E9" s="22">
        <f>SUM(C9:D9)</f>
        <v>93.393200769724189</v>
      </c>
      <c r="F9" s="23">
        <f>1000*'Pyramides en effectif'!F9/'Pyramides en effectif'!$H$10</f>
        <v>78.877005347593581</v>
      </c>
      <c r="G9" s="24">
        <f>1000*'Pyramides en effectif'!G9/'Pyramides en effectif'!$H$10</f>
        <v>112.29946524064171</v>
      </c>
      <c r="H9" s="25">
        <f>SUM(F9:G9)</f>
        <v>191.1764705882353</v>
      </c>
      <c r="I9" s="23">
        <f>1000*'Pyramides en effectif'!I9/'Pyramides en effectif'!$K$10</f>
        <v>15.671641791044776</v>
      </c>
      <c r="J9" s="24">
        <f>1000*'Pyramides en effectif'!J9/'Pyramides en effectif'!$K$10</f>
        <v>19.402985074626866</v>
      </c>
      <c r="K9" s="25">
        <f>SUM(I9:J9)</f>
        <v>35.07462686567164</v>
      </c>
      <c r="M9" s="4" t="str">
        <f>CONCATENATE(N9,"-",N11-1)</f>
        <v>20-64</v>
      </c>
      <c r="N9">
        <v>20</v>
      </c>
      <c r="O9" s="4">
        <f>N11-N9</f>
        <v>45</v>
      </c>
      <c r="P9" s="32">
        <f>C8</f>
        <v>290.31430404105197</v>
      </c>
      <c r="Q9" s="20">
        <f>D8</f>
        <v>283.38678640153944</v>
      </c>
      <c r="R9" s="6">
        <f>P9/$O9</f>
        <v>6.4514289786900436</v>
      </c>
      <c r="S9" s="6">
        <f>Q9/$O9</f>
        <v>6.2974841422564323</v>
      </c>
      <c r="T9" s="7">
        <f t="shared" si="0"/>
        <v>-6.4514289786900436</v>
      </c>
    </row>
    <row r="10" spans="1:28" x14ac:dyDescent="0.25">
      <c r="A10">
        <v>105</v>
      </c>
      <c r="B10" s="31" t="s">
        <v>7</v>
      </c>
      <c r="C10" s="26">
        <f t="shared" ref="C10:K10" si="1">SUM(C7:C9)</f>
        <v>504.16933932007697</v>
      </c>
      <c r="D10" s="26">
        <f t="shared" si="1"/>
        <v>495.83066067992297</v>
      </c>
      <c r="E10" s="26">
        <f t="shared" si="1"/>
        <v>1000</v>
      </c>
      <c r="F10" s="27">
        <f t="shared" si="1"/>
        <v>482.62032085561498</v>
      </c>
      <c r="G10" s="28">
        <f t="shared" si="1"/>
        <v>517.37967914438502</v>
      </c>
      <c r="H10" s="29">
        <f t="shared" si="1"/>
        <v>1000</v>
      </c>
      <c r="I10" s="27">
        <f t="shared" si="1"/>
        <v>499</v>
      </c>
      <c r="J10" s="28">
        <f t="shared" si="1"/>
        <v>500.74626865671644</v>
      </c>
      <c r="K10" s="29">
        <f t="shared" si="1"/>
        <v>999.74626865671644</v>
      </c>
      <c r="M10" s="4"/>
      <c r="N10">
        <f>N11-0.0001</f>
        <v>64.999899999999997</v>
      </c>
      <c r="O10" s="4"/>
      <c r="P10" s="4"/>
      <c r="Q10" s="5"/>
      <c r="R10" s="6">
        <f>R9</f>
        <v>6.4514289786900436</v>
      </c>
      <c r="S10" s="6">
        <f>S9</f>
        <v>6.2974841422564323</v>
      </c>
      <c r="T10" s="7">
        <f>-R10</f>
        <v>-6.4514289786900436</v>
      </c>
    </row>
    <row r="11" spans="1:28" x14ac:dyDescent="0.25">
      <c r="M11" s="4" t="str">
        <f>CONCATENATE(N11,"-",N13-1)</f>
        <v>65-104</v>
      </c>
      <c r="N11">
        <v>65</v>
      </c>
      <c r="O11" s="4">
        <f>N13-N11</f>
        <v>40</v>
      </c>
      <c r="P11" s="32">
        <f>C9</f>
        <v>41.949967928159076</v>
      </c>
      <c r="Q11" s="20">
        <f>D9</f>
        <v>51.443232841565106</v>
      </c>
      <c r="R11" s="6">
        <f>P11/$O11</f>
        <v>1.0487491982039769</v>
      </c>
      <c r="S11" s="6">
        <f>Q11/$O11</f>
        <v>1.2860808210391277</v>
      </c>
      <c r="T11" s="7">
        <f t="shared" si="0"/>
        <v>-1.0487491982039769</v>
      </c>
    </row>
    <row r="12" spans="1:28" x14ac:dyDescent="0.25">
      <c r="M12" s="4"/>
      <c r="N12">
        <f>N13-0.0001</f>
        <v>104.9999</v>
      </c>
      <c r="O12" s="4"/>
      <c r="P12" s="4"/>
      <c r="Q12" s="5"/>
      <c r="R12" s="6">
        <f>R11</f>
        <v>1.0487491982039769</v>
      </c>
      <c r="S12" s="6">
        <f>S11</f>
        <v>1.2860808210391277</v>
      </c>
      <c r="T12" s="7">
        <f t="shared" si="0"/>
        <v>-1.0487491982039769</v>
      </c>
    </row>
    <row r="13" spans="1:28" x14ac:dyDescent="0.25">
      <c r="M13" s="4"/>
      <c r="N13">
        <v>105</v>
      </c>
      <c r="O13" s="4"/>
      <c r="P13" s="4">
        <v>0</v>
      </c>
      <c r="Q13" s="5">
        <v>0</v>
      </c>
      <c r="R13">
        <v>0</v>
      </c>
      <c r="S13">
        <v>0</v>
      </c>
      <c r="T13" s="7">
        <f t="shared" si="0"/>
        <v>0</v>
      </c>
    </row>
    <row r="14" spans="1:28" x14ac:dyDescent="0.25">
      <c r="M14" s="8"/>
      <c r="N14" s="9"/>
      <c r="O14" s="8"/>
      <c r="P14" s="33">
        <f>SUM(P7:P13)</f>
        <v>504.16933932007697</v>
      </c>
      <c r="Q14" s="10">
        <f>SUM(Q7:Q13)</f>
        <v>495.83066067992297</v>
      </c>
      <c r="R14" s="9"/>
      <c r="S14" s="9"/>
      <c r="T14" s="10"/>
    </row>
    <row r="22" spans="13:20" x14ac:dyDescent="0.25">
      <c r="M22" t="str">
        <f>F5</f>
        <v>EUROPE</v>
      </c>
    </row>
    <row r="23" spans="13:20" x14ac:dyDescent="0.25">
      <c r="M23" s="51" t="s">
        <v>3</v>
      </c>
      <c r="N23" s="51" t="s">
        <v>8</v>
      </c>
      <c r="O23" s="51" t="s">
        <v>9</v>
      </c>
      <c r="P23" s="53" t="s">
        <v>17</v>
      </c>
      <c r="Q23" s="54"/>
      <c r="R23" s="53" t="s">
        <v>11</v>
      </c>
      <c r="S23" s="55"/>
      <c r="T23" s="54"/>
    </row>
    <row r="24" spans="13:20" x14ac:dyDescent="0.25">
      <c r="M24" s="52"/>
      <c r="N24" s="52"/>
      <c r="O24" s="52"/>
      <c r="P24" s="1" t="s">
        <v>12</v>
      </c>
      <c r="Q24" s="2" t="s">
        <v>13</v>
      </c>
      <c r="R24" s="3" t="s">
        <v>12</v>
      </c>
      <c r="S24" s="3" t="s">
        <v>13</v>
      </c>
      <c r="T24" s="2" t="s">
        <v>12</v>
      </c>
    </row>
    <row r="25" spans="13:20" x14ac:dyDescent="0.25">
      <c r="M25" s="11" t="str">
        <f>CONCATENATE(N25,"-",N27-1)</f>
        <v>0-19</v>
      </c>
      <c r="N25">
        <v>0</v>
      </c>
      <c r="O25" s="4">
        <f>N27-N25</f>
        <v>20</v>
      </c>
      <c r="P25" s="12">
        <f>F7</f>
        <v>108.28877005347593</v>
      </c>
      <c r="Q25" s="13">
        <f>G7</f>
        <v>102.94117647058823</v>
      </c>
      <c r="R25" s="14">
        <f>P25/$O25</f>
        <v>5.4144385026737964</v>
      </c>
      <c r="S25" s="14">
        <f>Q25/$O25</f>
        <v>5.1470588235294112</v>
      </c>
      <c r="T25" s="7">
        <f t="shared" ref="T25:T31" si="2">-R25</f>
        <v>-5.4144385026737964</v>
      </c>
    </row>
    <row r="26" spans="13:20" x14ac:dyDescent="0.25">
      <c r="M26" s="4"/>
      <c r="N26">
        <f>N27-0.0001</f>
        <v>19.9999</v>
      </c>
      <c r="O26" s="4"/>
      <c r="P26" s="12"/>
      <c r="Q26" s="13"/>
      <c r="R26" s="6">
        <f>R25</f>
        <v>5.4144385026737964</v>
      </c>
      <c r="S26" s="6">
        <f>S25</f>
        <v>5.1470588235294112</v>
      </c>
      <c r="T26" s="7">
        <f t="shared" si="2"/>
        <v>-5.4144385026737964</v>
      </c>
    </row>
    <row r="27" spans="13:20" x14ac:dyDescent="0.25">
      <c r="M27" s="11" t="str">
        <f>CONCATENATE(N27,"-",N29-1)</f>
        <v>20-64</v>
      </c>
      <c r="N27">
        <v>20</v>
      </c>
      <c r="O27" s="4">
        <f>N29-N27</f>
        <v>45</v>
      </c>
      <c r="P27" s="12">
        <f>F8</f>
        <v>295.45454545454544</v>
      </c>
      <c r="Q27" s="13">
        <f>G8</f>
        <v>302.13903743315507</v>
      </c>
      <c r="R27" s="14">
        <f>P27/$O27</f>
        <v>6.5656565656565657</v>
      </c>
      <c r="S27" s="14">
        <f>Q27/$O27</f>
        <v>6.7142008318478901</v>
      </c>
      <c r="T27" s="7">
        <f t="shared" si="2"/>
        <v>-6.5656565656565657</v>
      </c>
    </row>
    <row r="28" spans="13:20" x14ac:dyDescent="0.25">
      <c r="M28" s="4"/>
      <c r="N28">
        <f>N29-0.0001</f>
        <v>64.999899999999997</v>
      </c>
      <c r="O28" s="4"/>
      <c r="P28" s="12"/>
      <c r="Q28" s="13"/>
      <c r="R28" s="6">
        <f>R27</f>
        <v>6.5656565656565657</v>
      </c>
      <c r="S28" s="6">
        <f>S27</f>
        <v>6.7142008318478901</v>
      </c>
      <c r="T28" s="7">
        <f t="shared" si="2"/>
        <v>-6.5656565656565657</v>
      </c>
    </row>
    <row r="29" spans="13:20" x14ac:dyDescent="0.25">
      <c r="M29" s="11" t="str">
        <f>CONCATENATE(N29,"-",N31-1)</f>
        <v>65-104</v>
      </c>
      <c r="N29">
        <v>65</v>
      </c>
      <c r="O29" s="4">
        <f>N31-N29</f>
        <v>40</v>
      </c>
      <c r="P29" s="12">
        <f>F9</f>
        <v>78.877005347593581</v>
      </c>
      <c r="Q29" s="13">
        <f>G9</f>
        <v>112.29946524064171</v>
      </c>
      <c r="R29" s="14">
        <f>P29/$O29</f>
        <v>1.9719251336898396</v>
      </c>
      <c r="S29" s="14">
        <f>Q29/$O29</f>
        <v>2.8074866310160429</v>
      </c>
      <c r="T29" s="7">
        <f t="shared" si="2"/>
        <v>-1.9719251336898396</v>
      </c>
    </row>
    <row r="30" spans="13:20" x14ac:dyDescent="0.25">
      <c r="M30" s="4"/>
      <c r="N30">
        <f>N31-0.0001</f>
        <v>104.9999</v>
      </c>
      <c r="O30" s="4"/>
      <c r="P30" s="12"/>
      <c r="Q30" s="13"/>
      <c r="R30" s="6">
        <f>R29</f>
        <v>1.9719251336898396</v>
      </c>
      <c r="S30" s="6">
        <f>S29</f>
        <v>2.8074866310160429</v>
      </c>
      <c r="T30" s="7">
        <f t="shared" si="2"/>
        <v>-1.9719251336898396</v>
      </c>
    </row>
    <row r="31" spans="13:20" x14ac:dyDescent="0.25">
      <c r="M31" s="4"/>
      <c r="N31">
        <v>105</v>
      </c>
      <c r="O31" s="4"/>
      <c r="P31" s="12">
        <v>0</v>
      </c>
      <c r="Q31" s="13">
        <v>0</v>
      </c>
      <c r="R31">
        <v>0</v>
      </c>
      <c r="S31">
        <v>0</v>
      </c>
      <c r="T31" s="7">
        <f t="shared" si="2"/>
        <v>0</v>
      </c>
    </row>
    <row r="32" spans="13:20" x14ac:dyDescent="0.25">
      <c r="M32" s="8"/>
      <c r="N32" s="9"/>
      <c r="O32" s="8"/>
      <c r="P32" s="15">
        <f>SUM(P25:P31)</f>
        <v>482.62032085561498</v>
      </c>
      <c r="Q32" s="16">
        <f>SUM(Q25:Q31)</f>
        <v>517.37967914438502</v>
      </c>
      <c r="R32" s="9"/>
      <c r="S32" s="9"/>
      <c r="T32" s="10"/>
    </row>
    <row r="41" spans="13:20" x14ac:dyDescent="0.25">
      <c r="M41" t="str">
        <f>I5</f>
        <v>AFRIQUE</v>
      </c>
    </row>
    <row r="42" spans="13:20" x14ac:dyDescent="0.25">
      <c r="M42" s="51" t="s">
        <v>3</v>
      </c>
      <c r="N42" s="51" t="s">
        <v>8</v>
      </c>
      <c r="O42" s="51" t="s">
        <v>9</v>
      </c>
      <c r="P42" s="53" t="s">
        <v>17</v>
      </c>
      <c r="Q42" s="54"/>
      <c r="R42" s="53" t="s">
        <v>11</v>
      </c>
      <c r="S42" s="55"/>
      <c r="T42" s="54"/>
    </row>
    <row r="43" spans="13:20" x14ac:dyDescent="0.25">
      <c r="M43" s="52"/>
      <c r="N43" s="52"/>
      <c r="O43" s="52"/>
      <c r="P43" s="1" t="s">
        <v>12</v>
      </c>
      <c r="Q43" s="2" t="s">
        <v>13</v>
      </c>
      <c r="R43" s="3" t="s">
        <v>12</v>
      </c>
      <c r="S43" s="3" t="s">
        <v>13</v>
      </c>
      <c r="T43" s="2" t="s">
        <v>12</v>
      </c>
    </row>
    <row r="44" spans="13:20" x14ac:dyDescent="0.25">
      <c r="M44" s="4" t="str">
        <f>CONCATENATE(N44,"-",N46-1)</f>
        <v>0-19</v>
      </c>
      <c r="N44">
        <v>0</v>
      </c>
      <c r="O44" s="4">
        <f>N46-N44</f>
        <v>20</v>
      </c>
      <c r="P44" s="12">
        <f>I7</f>
        <v>255.71641791044777</v>
      </c>
      <c r="Q44" s="13">
        <f>J7</f>
        <v>250</v>
      </c>
      <c r="R44" s="6">
        <f>P44/$O44</f>
        <v>12.785820895522388</v>
      </c>
      <c r="S44" s="6">
        <f>Q44/$O44</f>
        <v>12.5</v>
      </c>
      <c r="T44" s="7">
        <f t="shared" ref="T44:T50" si="3">-R44</f>
        <v>-12.785820895522388</v>
      </c>
    </row>
    <row r="45" spans="13:20" x14ac:dyDescent="0.25">
      <c r="M45" s="4"/>
      <c r="N45">
        <f>N46-0.0001</f>
        <v>19.9999</v>
      </c>
      <c r="O45" s="4"/>
      <c r="P45" s="12"/>
      <c r="Q45" s="13"/>
      <c r="R45" s="6">
        <f>R44</f>
        <v>12.785820895522388</v>
      </c>
      <c r="S45" s="6">
        <f>S44</f>
        <v>12.5</v>
      </c>
      <c r="T45" s="7">
        <f t="shared" si="3"/>
        <v>-12.785820895522388</v>
      </c>
    </row>
    <row r="46" spans="13:20" x14ac:dyDescent="0.25">
      <c r="M46" s="4" t="str">
        <f>CONCATENATE(N46,"-",N48-1)</f>
        <v>20-64</v>
      </c>
      <c r="N46">
        <v>20</v>
      </c>
      <c r="O46" s="4">
        <f>N48-N46</f>
        <v>45</v>
      </c>
      <c r="P46" s="12">
        <f>I8</f>
        <v>227.61194029850745</v>
      </c>
      <c r="Q46" s="13">
        <f>J8</f>
        <v>231.34328358208955</v>
      </c>
      <c r="R46" s="6">
        <f>P46/$O46</f>
        <v>5.0580431177446101</v>
      </c>
      <c r="S46" s="6">
        <f>Q46/$O46</f>
        <v>5.140961857379768</v>
      </c>
      <c r="T46" s="7">
        <f t="shared" si="3"/>
        <v>-5.0580431177446101</v>
      </c>
    </row>
    <row r="47" spans="13:20" x14ac:dyDescent="0.25">
      <c r="M47" s="4"/>
      <c r="N47">
        <f>N48-0.0001</f>
        <v>64.999899999999997</v>
      </c>
      <c r="O47" s="4"/>
      <c r="P47" s="12"/>
      <c r="Q47" s="13"/>
      <c r="R47" s="6">
        <f>R46</f>
        <v>5.0580431177446101</v>
      </c>
      <c r="S47" s="6">
        <f>S46</f>
        <v>5.140961857379768</v>
      </c>
      <c r="T47" s="7">
        <f t="shared" si="3"/>
        <v>-5.0580431177446101</v>
      </c>
    </row>
    <row r="48" spans="13:20" x14ac:dyDescent="0.25">
      <c r="M48" s="4" t="str">
        <f>CONCATENATE(N48,"-",N50-1)</f>
        <v>65-104</v>
      </c>
      <c r="N48">
        <v>65</v>
      </c>
      <c r="O48" s="4">
        <f>N50-N48</f>
        <v>40</v>
      </c>
      <c r="P48" s="12">
        <f>I9</f>
        <v>15.671641791044776</v>
      </c>
      <c r="Q48" s="13">
        <f>J9</f>
        <v>19.402985074626866</v>
      </c>
      <c r="R48" s="6">
        <f>P48/$O48</f>
        <v>0.39179104477611937</v>
      </c>
      <c r="S48" s="6">
        <f>Q48/$O48</f>
        <v>0.48507462686567165</v>
      </c>
      <c r="T48" s="7">
        <f t="shared" si="3"/>
        <v>-0.39179104477611937</v>
      </c>
    </row>
    <row r="49" spans="13:20" x14ac:dyDescent="0.25">
      <c r="M49" s="4"/>
      <c r="N49">
        <f>N50-0.0001</f>
        <v>104.9999</v>
      </c>
      <c r="O49" s="4"/>
      <c r="P49" s="12"/>
      <c r="Q49" s="13"/>
      <c r="R49" s="6">
        <f>R48</f>
        <v>0.39179104477611937</v>
      </c>
      <c r="S49" s="6">
        <f>S48</f>
        <v>0.48507462686567165</v>
      </c>
      <c r="T49" s="7">
        <f t="shared" si="3"/>
        <v>-0.39179104477611937</v>
      </c>
    </row>
    <row r="50" spans="13:20" x14ac:dyDescent="0.25">
      <c r="M50" s="4"/>
      <c r="N50">
        <v>105</v>
      </c>
      <c r="O50" s="4"/>
      <c r="P50" s="12">
        <v>0</v>
      </c>
      <c r="Q50" s="13">
        <v>0</v>
      </c>
      <c r="R50">
        <v>0</v>
      </c>
      <c r="S50">
        <v>0</v>
      </c>
      <c r="T50" s="7">
        <f t="shared" si="3"/>
        <v>0</v>
      </c>
    </row>
    <row r="51" spans="13:20" x14ac:dyDescent="0.25">
      <c r="M51" s="8"/>
      <c r="N51" s="9"/>
      <c r="O51" s="8"/>
      <c r="P51" s="15">
        <f>SUM(P44:P50)</f>
        <v>499</v>
      </c>
      <c r="Q51" s="16">
        <f>SUM(Q44:Q50)</f>
        <v>500.74626865671644</v>
      </c>
      <c r="R51" s="9"/>
      <c r="S51" s="9"/>
      <c r="T51" s="10"/>
    </row>
  </sheetData>
  <mergeCells count="21">
    <mergeCell ref="B2:K2"/>
    <mergeCell ref="M2:T2"/>
    <mergeCell ref="V2:AB2"/>
    <mergeCell ref="C5:E5"/>
    <mergeCell ref="F5:H5"/>
    <mergeCell ref="I5:K5"/>
    <mergeCell ref="M5:M6"/>
    <mergeCell ref="N5:N6"/>
    <mergeCell ref="O5:O6"/>
    <mergeCell ref="P5:Q5"/>
    <mergeCell ref="R5:T5"/>
    <mergeCell ref="M23:M24"/>
    <mergeCell ref="N23:N24"/>
    <mergeCell ref="O23:O24"/>
    <mergeCell ref="P23:Q23"/>
    <mergeCell ref="R23:T23"/>
    <mergeCell ref="M42:M43"/>
    <mergeCell ref="N42:N43"/>
    <mergeCell ref="O42:O43"/>
    <mergeCell ref="P42:Q42"/>
    <mergeCell ref="R42:T42"/>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Pyramides en effectif</vt:lpstr>
      <vt:lpstr>Pyramides pour 1000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2021-11-12T09:43:36Z</dcterms:created>
  <dcterms:modified xsi:type="dcterms:W3CDTF">2021-11-17T16:05:07Z</dcterms:modified>
</cp:coreProperties>
</file>