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Université\ENSEIGNEMENTS\IDUP 2022_2023\01_L3 Démographie\"/>
    </mc:Choice>
  </mc:AlternateContent>
  <xr:revisionPtr revIDLastSave="0" documentId="8_{C95EC980-6763-40E8-A24F-821A9C1326D9}" xr6:coauthVersionLast="47" xr6:coauthVersionMax="47" xr10:uidLastSave="{00000000-0000-0000-0000-000000000000}"/>
  <bookViews>
    <workbookView xWindow="-120" yWindow="-120" windowWidth="24240" windowHeight="13140" firstSheet="1" activeTab="3" xr2:uid="{00000000-000D-0000-FFFF-FFFF00000000}"/>
  </bookViews>
  <sheets>
    <sheet name="FM 2019_âge détaillé_effectif" sheetId="3" r:id="rId1"/>
    <sheet name="FM 2019_âge détaillé_%" sheetId="4" r:id="rId2"/>
    <sheet name="FM_2019_âge quinquennal" sheetId="1" r:id="rId3"/>
    <sheet name="FM 2019_âge regroupé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3" i="2" l="1"/>
  <c r="E43" i="2"/>
  <c r="F41" i="2"/>
  <c r="E41" i="2"/>
  <c r="F39" i="2"/>
  <c r="E39" i="2"/>
  <c r="F37" i="2"/>
  <c r="E37" i="2"/>
  <c r="F35" i="2"/>
  <c r="E35" i="2"/>
  <c r="F33" i="2"/>
  <c r="E33" i="2"/>
  <c r="F31" i="2"/>
  <c r="E31" i="2"/>
  <c r="F29" i="2"/>
  <c r="E29" i="2"/>
  <c r="F27" i="2"/>
  <c r="E27" i="2"/>
  <c r="F25" i="2"/>
  <c r="E25" i="2"/>
  <c r="C43" i="2"/>
  <c r="B43" i="2"/>
  <c r="A43" i="2"/>
  <c r="C41" i="2"/>
  <c r="B41" i="2"/>
  <c r="A41" i="2"/>
  <c r="C39" i="2"/>
  <c r="B39" i="2"/>
  <c r="A39" i="2"/>
  <c r="C37" i="2"/>
  <c r="B37" i="2"/>
  <c r="A37" i="2"/>
  <c r="C35" i="2"/>
  <c r="B35" i="2"/>
  <c r="A35" i="2"/>
  <c r="C33" i="2"/>
  <c r="B33" i="2"/>
  <c r="A33" i="2"/>
  <c r="C31" i="2"/>
  <c r="B31" i="2"/>
  <c r="A31" i="2"/>
  <c r="C29" i="2"/>
  <c r="B29" i="2"/>
  <c r="A29" i="2"/>
  <c r="C27" i="2"/>
  <c r="B27" i="2"/>
  <c r="A27" i="2"/>
  <c r="C25" i="2"/>
  <c r="B25" i="2"/>
  <c r="A25" i="2"/>
  <c r="F44" i="2"/>
  <c r="E44" i="2"/>
  <c r="B26" i="2"/>
  <c r="E26" i="2" s="1"/>
  <c r="C26" i="2"/>
  <c r="F26" i="2" s="1"/>
  <c r="B28" i="2"/>
  <c r="E28" i="2" s="1"/>
  <c r="C28" i="2"/>
  <c r="F28" i="2" s="1"/>
  <c r="B30" i="2"/>
  <c r="E30" i="2" s="1"/>
  <c r="C30" i="2"/>
  <c r="F30" i="2" s="1"/>
  <c r="B32" i="2"/>
  <c r="E32" i="2" s="1"/>
  <c r="C32" i="2"/>
  <c r="F32" i="2" s="1"/>
  <c r="B34" i="2"/>
  <c r="E34" i="2" s="1"/>
  <c r="C34" i="2"/>
  <c r="F34" i="2" s="1"/>
  <c r="B36" i="2"/>
  <c r="E36" i="2" s="1"/>
  <c r="C36" i="2"/>
  <c r="F36" i="2" s="1"/>
  <c r="B38" i="2"/>
  <c r="E38" i="2" s="1"/>
  <c r="C38" i="2"/>
  <c r="F38" i="2" s="1"/>
  <c r="B40" i="2"/>
  <c r="E40" i="2" s="1"/>
  <c r="C40" i="2"/>
  <c r="F40" i="2" s="1"/>
  <c r="B42" i="2"/>
  <c r="E42" i="2" s="1"/>
  <c r="C42" i="2"/>
  <c r="F42" i="2" s="1"/>
  <c r="B24" i="2"/>
  <c r="E24" i="2" s="1"/>
  <c r="C24" i="2"/>
  <c r="F24" i="2" s="1"/>
  <c r="G75" i="1"/>
  <c r="G73" i="1"/>
  <c r="G71" i="1"/>
  <c r="G69" i="1"/>
  <c r="G67" i="1"/>
  <c r="G65" i="1"/>
  <c r="G63" i="1"/>
  <c r="G61" i="1"/>
  <c r="G59" i="1"/>
  <c r="G57" i="1"/>
  <c r="G55" i="1"/>
  <c r="G53" i="1"/>
  <c r="G51" i="1"/>
  <c r="G49" i="1"/>
  <c r="G47" i="1"/>
  <c r="G45" i="1"/>
  <c r="G43" i="1"/>
  <c r="G41" i="1"/>
  <c r="G39" i="1"/>
  <c r="G37" i="1"/>
  <c r="G35" i="1"/>
  <c r="H9" i="1"/>
  <c r="I9" i="1"/>
  <c r="L9" i="1" s="1"/>
  <c r="L36" i="1" s="1"/>
  <c r="L37" i="1" s="1"/>
  <c r="H10" i="1"/>
  <c r="K10" i="1" s="1"/>
  <c r="K38" i="1" s="1"/>
  <c r="K39" i="1" s="1"/>
  <c r="I10" i="1"/>
  <c r="I38" i="1" s="1"/>
  <c r="I39" i="1" s="1"/>
  <c r="H11" i="1"/>
  <c r="K11" i="1" s="1"/>
  <c r="K40" i="1" s="1"/>
  <c r="K41" i="1" s="1"/>
  <c r="I11" i="1"/>
  <c r="I40" i="1" s="1"/>
  <c r="I41" i="1" s="1"/>
  <c r="H12" i="1"/>
  <c r="K12" i="1" s="1"/>
  <c r="K42" i="1" s="1"/>
  <c r="K43" i="1" s="1"/>
  <c r="I12" i="1"/>
  <c r="L12" i="1" s="1"/>
  <c r="L42" i="1" s="1"/>
  <c r="L43" i="1" s="1"/>
  <c r="H13" i="1"/>
  <c r="K13" i="1" s="1"/>
  <c r="K44" i="1" s="1"/>
  <c r="K45" i="1" s="1"/>
  <c r="I13" i="1"/>
  <c r="L13" i="1" s="1"/>
  <c r="L44" i="1" s="1"/>
  <c r="L45" i="1" s="1"/>
  <c r="H14" i="1"/>
  <c r="H46" i="1" s="1"/>
  <c r="H47" i="1" s="1"/>
  <c r="I14" i="1"/>
  <c r="I46" i="1" s="1"/>
  <c r="I47" i="1" s="1"/>
  <c r="H15" i="1"/>
  <c r="H48" i="1" s="1"/>
  <c r="H49" i="1" s="1"/>
  <c r="I15" i="1"/>
  <c r="I48" i="1" s="1"/>
  <c r="I49" i="1" s="1"/>
  <c r="H16" i="1"/>
  <c r="H50" i="1" s="1"/>
  <c r="H51" i="1" s="1"/>
  <c r="I16" i="1"/>
  <c r="I50" i="1" s="1"/>
  <c r="I51" i="1" s="1"/>
  <c r="H17" i="1"/>
  <c r="H52" i="1" s="1"/>
  <c r="H53" i="1" s="1"/>
  <c r="I17" i="1"/>
  <c r="L17" i="1" s="1"/>
  <c r="L52" i="1" s="1"/>
  <c r="L53" i="1" s="1"/>
  <c r="H18" i="1"/>
  <c r="H54" i="1" s="1"/>
  <c r="H55" i="1" s="1"/>
  <c r="I18" i="1"/>
  <c r="I54" i="1" s="1"/>
  <c r="I55" i="1" s="1"/>
  <c r="H19" i="1"/>
  <c r="K19" i="1" s="1"/>
  <c r="K56" i="1" s="1"/>
  <c r="K57" i="1" s="1"/>
  <c r="I19" i="1"/>
  <c r="I56" i="1" s="1"/>
  <c r="I57" i="1" s="1"/>
  <c r="H20" i="1"/>
  <c r="H58" i="1" s="1"/>
  <c r="H59" i="1" s="1"/>
  <c r="I20" i="1"/>
  <c r="L20" i="1" s="1"/>
  <c r="L58" i="1" s="1"/>
  <c r="L59" i="1" s="1"/>
  <c r="H21" i="1"/>
  <c r="K21" i="1" s="1"/>
  <c r="K60" i="1" s="1"/>
  <c r="K61" i="1" s="1"/>
  <c r="I21" i="1"/>
  <c r="L21" i="1" s="1"/>
  <c r="L60" i="1" s="1"/>
  <c r="L61" i="1" s="1"/>
  <c r="H22" i="1"/>
  <c r="H62" i="1" s="1"/>
  <c r="H63" i="1" s="1"/>
  <c r="I22" i="1"/>
  <c r="I62" i="1" s="1"/>
  <c r="I63" i="1" s="1"/>
  <c r="H23" i="1"/>
  <c r="H64" i="1" s="1"/>
  <c r="H65" i="1" s="1"/>
  <c r="I23" i="1"/>
  <c r="I64" i="1" s="1"/>
  <c r="I65" i="1" s="1"/>
  <c r="H24" i="1"/>
  <c r="H66" i="1" s="1"/>
  <c r="H67" i="1" s="1"/>
  <c r="I24" i="1"/>
  <c r="I66" i="1" s="1"/>
  <c r="I67" i="1" s="1"/>
  <c r="H25" i="1"/>
  <c r="H68" i="1" s="1"/>
  <c r="H69" i="1" s="1"/>
  <c r="I25" i="1"/>
  <c r="L25" i="1" s="1"/>
  <c r="L68" i="1" s="1"/>
  <c r="L69" i="1" s="1"/>
  <c r="H26" i="1"/>
  <c r="K26" i="1" s="1"/>
  <c r="K70" i="1" s="1"/>
  <c r="K71" i="1" s="1"/>
  <c r="I26" i="1"/>
  <c r="I70" i="1" s="1"/>
  <c r="I71" i="1" s="1"/>
  <c r="H27" i="1"/>
  <c r="K27" i="1" s="1"/>
  <c r="K72" i="1" s="1"/>
  <c r="K73" i="1" s="1"/>
  <c r="I27" i="1"/>
  <c r="I72" i="1" s="1"/>
  <c r="I73" i="1" s="1"/>
  <c r="H28" i="1"/>
  <c r="K28" i="1" s="1"/>
  <c r="K74" i="1" s="1"/>
  <c r="K75" i="1" s="1"/>
  <c r="I28" i="1"/>
  <c r="L28" i="1" s="1"/>
  <c r="L74" i="1" s="1"/>
  <c r="L75" i="1" s="1"/>
  <c r="I8" i="1"/>
  <c r="L8" i="1" s="1"/>
  <c r="L34" i="1" s="1"/>
  <c r="L35" i="1" s="1"/>
  <c r="H8" i="1"/>
  <c r="K8" i="1" s="1"/>
  <c r="K34" i="1" s="1"/>
  <c r="K35" i="1" s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8" i="1"/>
  <c r="H109" i="4"/>
  <c r="H110" i="4"/>
  <c r="H111" i="4"/>
  <c r="H112" i="4"/>
  <c r="H10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8" i="4"/>
  <c r="G109" i="4"/>
  <c r="G110" i="4"/>
  <c r="G111" i="4"/>
  <c r="G112" i="4"/>
  <c r="G10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8" i="4"/>
  <c r="H113" i="4"/>
  <c r="G109" i="3"/>
  <c r="G110" i="3"/>
  <c r="G111" i="3"/>
  <c r="G112" i="3"/>
  <c r="G108" i="3"/>
  <c r="H108" i="3"/>
  <c r="H109" i="3"/>
  <c r="H110" i="3"/>
  <c r="H111" i="3"/>
  <c r="H112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13" i="3"/>
  <c r="H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8" i="3"/>
  <c r="H34" i="1" l="1"/>
  <c r="H35" i="1" s="1"/>
  <c r="I34" i="1"/>
  <c r="I35" i="1" s="1"/>
  <c r="L18" i="1"/>
  <c r="L54" i="1" s="1"/>
  <c r="L55" i="1" s="1"/>
  <c r="H70" i="1"/>
  <c r="H71" i="1" s="1"/>
  <c r="K14" i="1"/>
  <c r="K46" i="1" s="1"/>
  <c r="K47" i="1" s="1"/>
  <c r="L22" i="1"/>
  <c r="L62" i="1" s="1"/>
  <c r="L63" i="1" s="1"/>
  <c r="K22" i="1"/>
  <c r="K62" i="1" s="1"/>
  <c r="K63" i="1" s="1"/>
  <c r="H42" i="1"/>
  <c r="H43" i="1" s="1"/>
  <c r="K20" i="1"/>
  <c r="K58" i="1" s="1"/>
  <c r="K59" i="1" s="1"/>
  <c r="H38" i="1"/>
  <c r="H39" i="1" s="1"/>
  <c r="K18" i="1"/>
  <c r="K54" i="1" s="1"/>
  <c r="K55" i="1" s="1"/>
  <c r="H74" i="1"/>
  <c r="H75" i="1" s="1"/>
  <c r="H30" i="1"/>
  <c r="L26" i="1"/>
  <c r="L70" i="1" s="1"/>
  <c r="L71" i="1" s="1"/>
  <c r="K24" i="1"/>
  <c r="K66" i="1" s="1"/>
  <c r="K67" i="1" s="1"/>
  <c r="L14" i="1"/>
  <c r="L46" i="1" s="1"/>
  <c r="L47" i="1" s="1"/>
  <c r="L10" i="1"/>
  <c r="L38" i="1" s="1"/>
  <c r="L39" i="1" s="1"/>
  <c r="K16" i="1"/>
  <c r="K50" i="1" s="1"/>
  <c r="K51" i="1" s="1"/>
  <c r="L27" i="1"/>
  <c r="L72" i="1" s="1"/>
  <c r="L73" i="1" s="1"/>
  <c r="L19" i="1"/>
  <c r="L56" i="1" s="1"/>
  <c r="L57" i="1" s="1"/>
  <c r="L11" i="1"/>
  <c r="L40" i="1" s="1"/>
  <c r="L41" i="1" s="1"/>
  <c r="I30" i="1"/>
  <c r="K25" i="1"/>
  <c r="K68" i="1" s="1"/>
  <c r="K69" i="1" s="1"/>
  <c r="K17" i="1"/>
  <c r="K52" i="1" s="1"/>
  <c r="K53" i="1" s="1"/>
  <c r="K9" i="1"/>
  <c r="K36" i="1" s="1"/>
  <c r="K37" i="1" s="1"/>
  <c r="I68" i="1"/>
  <c r="I69" i="1" s="1"/>
  <c r="I60" i="1"/>
  <c r="I61" i="1" s="1"/>
  <c r="I52" i="1"/>
  <c r="I53" i="1" s="1"/>
  <c r="I44" i="1"/>
  <c r="I45" i="1" s="1"/>
  <c r="I36" i="1"/>
  <c r="I37" i="1" s="1"/>
  <c r="H60" i="1"/>
  <c r="H61" i="1" s="1"/>
  <c r="H44" i="1"/>
  <c r="H45" i="1" s="1"/>
  <c r="H36" i="1"/>
  <c r="H37" i="1" s="1"/>
  <c r="L24" i="1"/>
  <c r="L66" i="1" s="1"/>
  <c r="L67" i="1" s="1"/>
  <c r="L16" i="1"/>
  <c r="L50" i="1" s="1"/>
  <c r="L51" i="1" s="1"/>
  <c r="K23" i="1"/>
  <c r="K64" i="1" s="1"/>
  <c r="K65" i="1" s="1"/>
  <c r="K15" i="1"/>
  <c r="K48" i="1" s="1"/>
  <c r="K49" i="1" s="1"/>
  <c r="I74" i="1"/>
  <c r="I75" i="1" s="1"/>
  <c r="I58" i="1"/>
  <c r="I59" i="1" s="1"/>
  <c r="I42" i="1"/>
  <c r="I43" i="1" s="1"/>
  <c r="L23" i="1"/>
  <c r="L64" i="1" s="1"/>
  <c r="L65" i="1" s="1"/>
  <c r="L15" i="1"/>
  <c r="L48" i="1" s="1"/>
  <c r="L49" i="1" s="1"/>
  <c r="H72" i="1"/>
  <c r="H73" i="1" s="1"/>
  <c r="H56" i="1"/>
  <c r="H57" i="1" s="1"/>
  <c r="H40" i="1"/>
  <c r="H41" i="1" s="1"/>
  <c r="L30" i="1" l="1"/>
  <c r="K30" i="1"/>
</calcChain>
</file>

<file path=xl/sharedStrings.xml><?xml version="1.0" encoding="utf-8"?>
<sst xmlns="http://schemas.openxmlformats.org/spreadsheetml/2006/main" count="295" uniqueCount="148">
  <si>
    <t>POP1B - Population par sexe et âge en 2019</t>
  </si>
  <si>
    <t>France métropolitaine</t>
  </si>
  <si>
    <t>© Insee</t>
  </si>
  <si>
    <t>POP1B - Âge quinquennal</t>
  </si>
  <si>
    <t>Hommes</t>
  </si>
  <si>
    <t>Femmes</t>
  </si>
  <si>
    <t>Ensemble</t>
  </si>
  <si>
    <t>Moins de 5 ans</t>
  </si>
  <si>
    <t>5 à 9 ans</t>
  </si>
  <si>
    <t>10 à 14 ans</t>
  </si>
  <si>
    <t>15 à 19 ans</t>
  </si>
  <si>
    <t>20 à 24 ans</t>
  </si>
  <si>
    <t>25 à 29 ans</t>
  </si>
  <si>
    <t>30 à 34 ans</t>
  </si>
  <si>
    <t>35 à 39 ans</t>
  </si>
  <si>
    <t>40 à 44 ans</t>
  </si>
  <si>
    <t>45 à 49 ans</t>
  </si>
  <si>
    <t>50 à 54 ans</t>
  </si>
  <si>
    <t>55 à 59 ans</t>
  </si>
  <si>
    <t>60 à 64 ans</t>
  </si>
  <si>
    <t>65 à 69 ans</t>
  </si>
  <si>
    <t>70 à 74 ans</t>
  </si>
  <si>
    <t>75 à 79 ans</t>
  </si>
  <si>
    <t>80 à 84 ans</t>
  </si>
  <si>
    <t>85 à 89 ans</t>
  </si>
  <si>
    <t>90 à 94 ans</t>
  </si>
  <si>
    <t>95 à 99 ans</t>
  </si>
  <si>
    <t>100 ans ou plus</t>
  </si>
  <si>
    <t>Source : Insee, RP2019 exploitation principale, géographie au 01/01/2022.</t>
  </si>
  <si>
    <t>POP1B - Âge détaillé</t>
  </si>
  <si>
    <t>Moins d'un an</t>
  </si>
  <si>
    <t>1 an</t>
  </si>
  <si>
    <t>2 ans</t>
  </si>
  <si>
    <t>3 ans</t>
  </si>
  <si>
    <t>4 ans</t>
  </si>
  <si>
    <t>5 ans</t>
  </si>
  <si>
    <t>6 ans</t>
  </si>
  <si>
    <t>7 ans</t>
  </si>
  <si>
    <t>8 ans</t>
  </si>
  <si>
    <t>9 ans</t>
  </si>
  <si>
    <t>10 ans</t>
  </si>
  <si>
    <t>11 ans</t>
  </si>
  <si>
    <t>12 ans</t>
  </si>
  <si>
    <t>13 ans</t>
  </si>
  <si>
    <t>14 ans</t>
  </si>
  <si>
    <t>15 ans</t>
  </si>
  <si>
    <t>16 ans</t>
  </si>
  <si>
    <t>17 ans</t>
  </si>
  <si>
    <t>18 ans</t>
  </si>
  <si>
    <t>19 ans</t>
  </si>
  <si>
    <t>20 ans</t>
  </si>
  <si>
    <t>21 ans</t>
  </si>
  <si>
    <t>22 ans</t>
  </si>
  <si>
    <t>23 ans</t>
  </si>
  <si>
    <t>24 ans</t>
  </si>
  <si>
    <t>25 ans</t>
  </si>
  <si>
    <t>26 ans</t>
  </si>
  <si>
    <t>27 ans</t>
  </si>
  <si>
    <t>28 ans</t>
  </si>
  <si>
    <t>29 ans</t>
  </si>
  <si>
    <t>30 ans</t>
  </si>
  <si>
    <t>31 ans</t>
  </si>
  <si>
    <t>32 ans</t>
  </si>
  <si>
    <t>33 ans</t>
  </si>
  <si>
    <t>34 ans</t>
  </si>
  <si>
    <t>35 ans</t>
  </si>
  <si>
    <t>36 ans</t>
  </si>
  <si>
    <t>37 ans</t>
  </si>
  <si>
    <t>38 ans</t>
  </si>
  <si>
    <t>39 ans</t>
  </si>
  <si>
    <t>40 ans</t>
  </si>
  <si>
    <t>41 ans</t>
  </si>
  <si>
    <t>42 ans</t>
  </si>
  <si>
    <t>43 ans</t>
  </si>
  <si>
    <t>44 ans</t>
  </si>
  <si>
    <t>45 ans</t>
  </si>
  <si>
    <t>46 ans</t>
  </si>
  <si>
    <t>47 ans</t>
  </si>
  <si>
    <t>48 ans</t>
  </si>
  <si>
    <t>49 ans</t>
  </si>
  <si>
    <t>50 ans</t>
  </si>
  <si>
    <t>51 ans</t>
  </si>
  <si>
    <t>52 ans</t>
  </si>
  <si>
    <t>53 ans</t>
  </si>
  <si>
    <t>54 ans</t>
  </si>
  <si>
    <t>55 ans</t>
  </si>
  <si>
    <t>56 ans</t>
  </si>
  <si>
    <t>57 ans</t>
  </si>
  <si>
    <t>58 ans</t>
  </si>
  <si>
    <t>59 ans</t>
  </si>
  <si>
    <t>60 ans</t>
  </si>
  <si>
    <t>61 ans</t>
  </si>
  <si>
    <t>62 ans</t>
  </si>
  <si>
    <t>63 ans</t>
  </si>
  <si>
    <t>64 ans</t>
  </si>
  <si>
    <t>65 ans</t>
  </si>
  <si>
    <t>66 ans</t>
  </si>
  <si>
    <t>67 ans</t>
  </si>
  <si>
    <t>68 ans</t>
  </si>
  <si>
    <t>69 ans</t>
  </si>
  <si>
    <t>70 ans</t>
  </si>
  <si>
    <t>71 ans</t>
  </si>
  <si>
    <t>72 ans</t>
  </si>
  <si>
    <t>73 ans</t>
  </si>
  <si>
    <t>74 ans</t>
  </si>
  <si>
    <t>75 ans</t>
  </si>
  <si>
    <t>76 ans</t>
  </si>
  <si>
    <t>77 ans</t>
  </si>
  <si>
    <t>78 ans</t>
  </si>
  <si>
    <t>79 ans</t>
  </si>
  <si>
    <t>80 ans</t>
  </si>
  <si>
    <t>81 ans</t>
  </si>
  <si>
    <t>82 ans</t>
  </si>
  <si>
    <t>83 ans</t>
  </si>
  <si>
    <t>84 ans</t>
  </si>
  <si>
    <t>85 ans</t>
  </si>
  <si>
    <t>86 ans</t>
  </si>
  <si>
    <t>87 ans</t>
  </si>
  <si>
    <t>88 ans</t>
  </si>
  <si>
    <t>89 ans</t>
  </si>
  <si>
    <t>90 ans</t>
  </si>
  <si>
    <t>91 ans</t>
  </si>
  <si>
    <t>92 ans</t>
  </si>
  <si>
    <t>93 ans</t>
  </si>
  <si>
    <t>94 ans</t>
  </si>
  <si>
    <t>95 ans</t>
  </si>
  <si>
    <t>96 ans</t>
  </si>
  <si>
    <t>97 ans</t>
  </si>
  <si>
    <t>98 ans</t>
  </si>
  <si>
    <t>99 ans</t>
  </si>
  <si>
    <t>80 ans ou plus</t>
  </si>
  <si>
    <t>65 à 79 ans</t>
  </si>
  <si>
    <t>55 à 64 ans</t>
  </si>
  <si>
    <t>40 à 54 ans</t>
  </si>
  <si>
    <t>25 à 39 ans</t>
  </si>
  <si>
    <t>18 à 24 ans</t>
  </si>
  <si>
    <t>11 à 17 ans</t>
  </si>
  <si>
    <t>6 à 10 ans</t>
  </si>
  <si>
    <t>3 à 5 ans</t>
  </si>
  <si>
    <t>Moins de 3 ans</t>
  </si>
  <si>
    <t>POP1A - Âge regroupé et sexe</t>
  </si>
  <si>
    <t>POP1A - Population par sexe et âge regroupé en 2019</t>
  </si>
  <si>
    <t>Âge</t>
  </si>
  <si>
    <t>Groupe d'âges</t>
  </si>
  <si>
    <t>Effectif</t>
  </si>
  <si>
    <t>Pour 10000</t>
  </si>
  <si>
    <t>Densité moyenne/âge</t>
  </si>
  <si>
    <t>Densité moyenne/âge pour 100 000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</si>
</sst>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" fontId="0" fillId="0" borderId="0" xfId="0" applyNumberFormat="1"/>
    <xf numFmtId="0" fontId="14" fillId="0" borderId="0" xfId="0" applyFont="1"/>
    <xf numFmtId="1" fontId="14" fillId="0" borderId="0" xfId="0" applyNumberFormat="1" applyFon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84975767366721E-2"/>
          <c:y val="7.3934091571886851E-2"/>
          <c:w val="0.81728467301845753"/>
          <c:h val="0.81008603091280251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'FM 2019_âge détaillé_effectif'!$H$7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cat>
            <c:numRef>
              <c:f>'FM 2019_âge détaillé_effectif'!$F$8:$F$113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cat>
          <c:val>
            <c:numRef>
              <c:f>'FM 2019_âge détaillé_effectif'!$H$8:$H$113</c:f>
              <c:numCache>
                <c:formatCode>General</c:formatCode>
                <c:ptCount val="106"/>
                <c:pt idx="0">
                  <c:v>335610</c:v>
                </c:pt>
                <c:pt idx="1">
                  <c:v>344365</c:v>
                </c:pt>
                <c:pt idx="2">
                  <c:v>355243</c:v>
                </c:pt>
                <c:pt idx="3">
                  <c:v>364740</c:v>
                </c:pt>
                <c:pt idx="4">
                  <c:v>374186</c:v>
                </c:pt>
                <c:pt idx="5">
                  <c:v>382775</c:v>
                </c:pt>
                <c:pt idx="6">
                  <c:v>385246</c:v>
                </c:pt>
                <c:pt idx="7">
                  <c:v>389983</c:v>
                </c:pt>
                <c:pt idx="8">
                  <c:v>390097</c:v>
                </c:pt>
                <c:pt idx="9">
                  <c:v>392996</c:v>
                </c:pt>
                <c:pt idx="10">
                  <c:v>392131</c:v>
                </c:pt>
                <c:pt idx="11">
                  <c:v>390935</c:v>
                </c:pt>
                <c:pt idx="12">
                  <c:v>388955</c:v>
                </c:pt>
                <c:pt idx="13">
                  <c:v>386795</c:v>
                </c:pt>
                <c:pt idx="14">
                  <c:v>387734</c:v>
                </c:pt>
                <c:pt idx="15">
                  <c:v>389212</c:v>
                </c:pt>
                <c:pt idx="16">
                  <c:v>389835</c:v>
                </c:pt>
                <c:pt idx="17">
                  <c:v>390097</c:v>
                </c:pt>
                <c:pt idx="18">
                  <c:v>389014</c:v>
                </c:pt>
                <c:pt idx="19">
                  <c:v>377738</c:v>
                </c:pt>
                <c:pt idx="20">
                  <c:v>366314</c:v>
                </c:pt>
                <c:pt idx="21">
                  <c:v>359839</c:v>
                </c:pt>
                <c:pt idx="22">
                  <c:v>357252</c:v>
                </c:pt>
                <c:pt idx="23">
                  <c:v>355983</c:v>
                </c:pt>
                <c:pt idx="24">
                  <c:v>360247</c:v>
                </c:pt>
                <c:pt idx="25">
                  <c:v>363315</c:v>
                </c:pt>
                <c:pt idx="26">
                  <c:v>369957</c:v>
                </c:pt>
                <c:pt idx="27">
                  <c:v>379665</c:v>
                </c:pt>
                <c:pt idx="28">
                  <c:v>388409</c:v>
                </c:pt>
                <c:pt idx="29">
                  <c:v>395104</c:v>
                </c:pt>
                <c:pt idx="30">
                  <c:v>400649</c:v>
                </c:pt>
                <c:pt idx="31">
                  <c:v>403587</c:v>
                </c:pt>
                <c:pt idx="32">
                  <c:v>403719</c:v>
                </c:pt>
                <c:pt idx="33">
                  <c:v>408830</c:v>
                </c:pt>
                <c:pt idx="34">
                  <c:v>412817</c:v>
                </c:pt>
                <c:pt idx="35">
                  <c:v>416040</c:v>
                </c:pt>
                <c:pt idx="36">
                  <c:v>416704</c:v>
                </c:pt>
                <c:pt idx="37">
                  <c:v>418837</c:v>
                </c:pt>
                <c:pt idx="38">
                  <c:v>412943</c:v>
                </c:pt>
                <c:pt idx="39">
                  <c:v>409163</c:v>
                </c:pt>
                <c:pt idx="40">
                  <c:v>399212</c:v>
                </c:pt>
                <c:pt idx="41">
                  <c:v>401243</c:v>
                </c:pt>
                <c:pt idx="42">
                  <c:v>411199</c:v>
                </c:pt>
                <c:pt idx="43">
                  <c:v>421020</c:v>
                </c:pt>
                <c:pt idx="44">
                  <c:v>434240</c:v>
                </c:pt>
                <c:pt idx="45">
                  <c:v>441950</c:v>
                </c:pt>
                <c:pt idx="46">
                  <c:v>445335</c:v>
                </c:pt>
                <c:pt idx="47">
                  <c:v>443663</c:v>
                </c:pt>
                <c:pt idx="48">
                  <c:v>441656</c:v>
                </c:pt>
                <c:pt idx="49">
                  <c:v>440310</c:v>
                </c:pt>
                <c:pt idx="50">
                  <c:v>439515</c:v>
                </c:pt>
                <c:pt idx="51">
                  <c:v>442590</c:v>
                </c:pt>
                <c:pt idx="52">
                  <c:v>443960</c:v>
                </c:pt>
                <c:pt idx="53">
                  <c:v>443771</c:v>
                </c:pt>
                <c:pt idx="54">
                  <c:v>442627</c:v>
                </c:pt>
                <c:pt idx="55">
                  <c:v>440179</c:v>
                </c:pt>
                <c:pt idx="56">
                  <c:v>435579</c:v>
                </c:pt>
                <c:pt idx="57">
                  <c:v>432414</c:v>
                </c:pt>
                <c:pt idx="58">
                  <c:v>429494</c:v>
                </c:pt>
                <c:pt idx="59">
                  <c:v>428096</c:v>
                </c:pt>
                <c:pt idx="60">
                  <c:v>425917</c:v>
                </c:pt>
                <c:pt idx="61">
                  <c:v>421824</c:v>
                </c:pt>
                <c:pt idx="62">
                  <c:v>417559</c:v>
                </c:pt>
                <c:pt idx="63">
                  <c:v>415196</c:v>
                </c:pt>
                <c:pt idx="64">
                  <c:v>413762</c:v>
                </c:pt>
                <c:pt idx="65">
                  <c:v>412269</c:v>
                </c:pt>
                <c:pt idx="66">
                  <c:v>412567</c:v>
                </c:pt>
                <c:pt idx="67">
                  <c:v>412765</c:v>
                </c:pt>
                <c:pt idx="68">
                  <c:v>405939</c:v>
                </c:pt>
                <c:pt idx="69">
                  <c:v>405475</c:v>
                </c:pt>
                <c:pt idx="70">
                  <c:v>376052</c:v>
                </c:pt>
                <c:pt idx="71">
                  <c:v>349451</c:v>
                </c:pt>
                <c:pt idx="72">
                  <c:v>323015</c:v>
                </c:pt>
                <c:pt idx="73">
                  <c:v>293276</c:v>
                </c:pt>
                <c:pt idx="74">
                  <c:v>261264</c:v>
                </c:pt>
                <c:pt idx="75">
                  <c:v>250287</c:v>
                </c:pt>
                <c:pt idx="76">
                  <c:v>243824</c:v>
                </c:pt>
                <c:pt idx="77">
                  <c:v>236884</c:v>
                </c:pt>
                <c:pt idx="78">
                  <c:v>234101</c:v>
                </c:pt>
                <c:pt idx="79">
                  <c:v>235905</c:v>
                </c:pt>
                <c:pt idx="80">
                  <c:v>234643</c:v>
                </c:pt>
                <c:pt idx="81">
                  <c:v>228873</c:v>
                </c:pt>
                <c:pt idx="82">
                  <c:v>224633</c:v>
                </c:pt>
                <c:pt idx="83">
                  <c:v>217350</c:v>
                </c:pt>
                <c:pt idx="84">
                  <c:v>209466</c:v>
                </c:pt>
                <c:pt idx="85">
                  <c:v>203240</c:v>
                </c:pt>
                <c:pt idx="86">
                  <c:v>188386</c:v>
                </c:pt>
                <c:pt idx="87">
                  <c:v>175243</c:v>
                </c:pt>
                <c:pt idx="88">
                  <c:v>158201</c:v>
                </c:pt>
                <c:pt idx="89">
                  <c:v>141231</c:v>
                </c:pt>
                <c:pt idx="90">
                  <c:v>123642</c:v>
                </c:pt>
                <c:pt idx="91">
                  <c:v>107318</c:v>
                </c:pt>
                <c:pt idx="92">
                  <c:v>91017</c:v>
                </c:pt>
                <c:pt idx="93">
                  <c:v>76857</c:v>
                </c:pt>
                <c:pt idx="94">
                  <c:v>62233</c:v>
                </c:pt>
                <c:pt idx="95">
                  <c:v>49879</c:v>
                </c:pt>
                <c:pt idx="96">
                  <c:v>35582</c:v>
                </c:pt>
                <c:pt idx="97">
                  <c:v>23775</c:v>
                </c:pt>
                <c:pt idx="98">
                  <c:v>15198</c:v>
                </c:pt>
                <c:pt idx="99">
                  <c:v>9306</c:v>
                </c:pt>
                <c:pt idx="100">
                  <c:v>3369</c:v>
                </c:pt>
                <c:pt idx="101">
                  <c:v>3369</c:v>
                </c:pt>
                <c:pt idx="102">
                  <c:v>3369</c:v>
                </c:pt>
                <c:pt idx="103">
                  <c:v>3369</c:v>
                </c:pt>
                <c:pt idx="104">
                  <c:v>3369</c:v>
                </c:pt>
                <c:pt idx="10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96-487F-B2E1-5EF837E79017}"/>
            </c:ext>
          </c:extLst>
        </c:ser>
        <c:ser>
          <c:idx val="1"/>
          <c:order val="1"/>
          <c:tx>
            <c:strRef>
              <c:f>'FM 2019_âge détaillé_effectif'!$G$7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'FM 2019_âge détaillé_effectif'!$F$8:$F$113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cat>
          <c:val>
            <c:numRef>
              <c:f>'FM 2019_âge détaillé_effectif'!$G$8:$G$113</c:f>
              <c:numCache>
                <c:formatCode>General</c:formatCode>
                <c:ptCount val="106"/>
                <c:pt idx="0">
                  <c:v>-352332</c:v>
                </c:pt>
                <c:pt idx="1">
                  <c:v>-357232</c:v>
                </c:pt>
                <c:pt idx="2">
                  <c:v>-369868</c:v>
                </c:pt>
                <c:pt idx="3">
                  <c:v>-381421</c:v>
                </c:pt>
                <c:pt idx="4">
                  <c:v>-388825</c:v>
                </c:pt>
                <c:pt idx="5">
                  <c:v>-397348</c:v>
                </c:pt>
                <c:pt idx="6">
                  <c:v>-403819</c:v>
                </c:pt>
                <c:pt idx="7">
                  <c:v>-407748</c:v>
                </c:pt>
                <c:pt idx="8">
                  <c:v>-408388</c:v>
                </c:pt>
                <c:pt idx="9">
                  <c:v>-412152</c:v>
                </c:pt>
                <c:pt idx="10">
                  <c:v>-411305</c:v>
                </c:pt>
                <c:pt idx="11">
                  <c:v>-409569</c:v>
                </c:pt>
                <c:pt idx="12">
                  <c:v>-405953</c:v>
                </c:pt>
                <c:pt idx="13">
                  <c:v>-405305</c:v>
                </c:pt>
                <c:pt idx="14">
                  <c:v>-405898</c:v>
                </c:pt>
                <c:pt idx="15">
                  <c:v>-409556</c:v>
                </c:pt>
                <c:pt idx="16">
                  <c:v>-412646</c:v>
                </c:pt>
                <c:pt idx="17">
                  <c:v>-412512</c:v>
                </c:pt>
                <c:pt idx="18">
                  <c:v>-413241</c:v>
                </c:pt>
                <c:pt idx="19">
                  <c:v>-398976</c:v>
                </c:pt>
                <c:pt idx="20">
                  <c:v>-385909</c:v>
                </c:pt>
                <c:pt idx="21">
                  <c:v>-373177</c:v>
                </c:pt>
                <c:pt idx="22">
                  <c:v>-363861</c:v>
                </c:pt>
                <c:pt idx="23">
                  <c:v>-363499</c:v>
                </c:pt>
                <c:pt idx="24">
                  <c:v>-361146</c:v>
                </c:pt>
                <c:pt idx="25">
                  <c:v>-361979</c:v>
                </c:pt>
                <c:pt idx="26">
                  <c:v>-366271</c:v>
                </c:pt>
                <c:pt idx="27">
                  <c:v>-373592</c:v>
                </c:pt>
                <c:pt idx="28">
                  <c:v>-375978</c:v>
                </c:pt>
                <c:pt idx="29">
                  <c:v>-382813</c:v>
                </c:pt>
                <c:pt idx="30">
                  <c:v>-384812</c:v>
                </c:pt>
                <c:pt idx="31">
                  <c:v>-384728</c:v>
                </c:pt>
                <c:pt idx="32">
                  <c:v>-385968</c:v>
                </c:pt>
                <c:pt idx="33">
                  <c:v>-390249</c:v>
                </c:pt>
                <c:pt idx="34">
                  <c:v>-395193</c:v>
                </c:pt>
                <c:pt idx="35">
                  <c:v>-400481</c:v>
                </c:pt>
                <c:pt idx="36">
                  <c:v>-400717</c:v>
                </c:pt>
                <c:pt idx="37">
                  <c:v>-403296</c:v>
                </c:pt>
                <c:pt idx="38">
                  <c:v>-400334</c:v>
                </c:pt>
                <c:pt idx="39">
                  <c:v>-399473</c:v>
                </c:pt>
                <c:pt idx="40">
                  <c:v>-391290</c:v>
                </c:pt>
                <c:pt idx="41">
                  <c:v>-394107</c:v>
                </c:pt>
                <c:pt idx="42">
                  <c:v>-402405</c:v>
                </c:pt>
                <c:pt idx="43">
                  <c:v>-414736</c:v>
                </c:pt>
                <c:pt idx="44">
                  <c:v>-426414</c:v>
                </c:pt>
                <c:pt idx="45">
                  <c:v>-436827</c:v>
                </c:pt>
                <c:pt idx="46">
                  <c:v>-440141</c:v>
                </c:pt>
                <c:pt idx="47">
                  <c:v>-437171</c:v>
                </c:pt>
                <c:pt idx="48">
                  <c:v>-430055</c:v>
                </c:pt>
                <c:pt idx="49">
                  <c:v>-429801</c:v>
                </c:pt>
                <c:pt idx="50">
                  <c:v>-427427</c:v>
                </c:pt>
                <c:pt idx="51">
                  <c:v>-428801</c:v>
                </c:pt>
                <c:pt idx="52">
                  <c:v>-429311</c:v>
                </c:pt>
                <c:pt idx="53">
                  <c:v>-425853</c:v>
                </c:pt>
                <c:pt idx="54">
                  <c:v>-424282</c:v>
                </c:pt>
                <c:pt idx="55">
                  <c:v>-420029</c:v>
                </c:pt>
                <c:pt idx="56">
                  <c:v>-413428</c:v>
                </c:pt>
                <c:pt idx="57">
                  <c:v>-407675</c:v>
                </c:pt>
                <c:pt idx="58">
                  <c:v>-402290</c:v>
                </c:pt>
                <c:pt idx="59">
                  <c:v>-397055</c:v>
                </c:pt>
                <c:pt idx="60">
                  <c:v>-391618</c:v>
                </c:pt>
                <c:pt idx="61">
                  <c:v>-384818</c:v>
                </c:pt>
                <c:pt idx="62">
                  <c:v>-381582</c:v>
                </c:pt>
                <c:pt idx="63">
                  <c:v>-378088</c:v>
                </c:pt>
                <c:pt idx="64">
                  <c:v>-372365</c:v>
                </c:pt>
                <c:pt idx="65">
                  <c:v>-370492</c:v>
                </c:pt>
                <c:pt idx="66">
                  <c:v>-367472</c:v>
                </c:pt>
                <c:pt idx="67">
                  <c:v>-369824</c:v>
                </c:pt>
                <c:pt idx="68">
                  <c:v>-365054</c:v>
                </c:pt>
                <c:pt idx="69">
                  <c:v>-359948</c:v>
                </c:pt>
                <c:pt idx="70">
                  <c:v>-330546</c:v>
                </c:pt>
                <c:pt idx="71">
                  <c:v>-305189</c:v>
                </c:pt>
                <c:pt idx="72">
                  <c:v>-279218</c:v>
                </c:pt>
                <c:pt idx="73">
                  <c:v>-249364</c:v>
                </c:pt>
                <c:pt idx="74">
                  <c:v>-221232</c:v>
                </c:pt>
                <c:pt idx="75">
                  <c:v>-206447</c:v>
                </c:pt>
                <c:pt idx="76">
                  <c:v>-197478</c:v>
                </c:pt>
                <c:pt idx="77">
                  <c:v>-188836</c:v>
                </c:pt>
                <c:pt idx="78">
                  <c:v>-180151</c:v>
                </c:pt>
                <c:pt idx="79">
                  <c:v>-175674</c:v>
                </c:pt>
                <c:pt idx="80">
                  <c:v>-168997</c:v>
                </c:pt>
                <c:pt idx="81">
                  <c:v>-160391</c:v>
                </c:pt>
                <c:pt idx="82">
                  <c:v>-150658</c:v>
                </c:pt>
                <c:pt idx="83">
                  <c:v>-140911</c:v>
                </c:pt>
                <c:pt idx="84">
                  <c:v>-129312</c:v>
                </c:pt>
                <c:pt idx="85">
                  <c:v>-118191</c:v>
                </c:pt>
                <c:pt idx="86">
                  <c:v>-105193</c:v>
                </c:pt>
                <c:pt idx="87">
                  <c:v>-92124</c:v>
                </c:pt>
                <c:pt idx="88">
                  <c:v>-78522</c:v>
                </c:pt>
                <c:pt idx="89">
                  <c:v>-66294</c:v>
                </c:pt>
                <c:pt idx="90">
                  <c:v>-54081</c:v>
                </c:pt>
                <c:pt idx="91">
                  <c:v>-43674</c:v>
                </c:pt>
                <c:pt idx="92">
                  <c:v>-34697</c:v>
                </c:pt>
                <c:pt idx="93">
                  <c:v>-26607</c:v>
                </c:pt>
                <c:pt idx="94">
                  <c:v>-20236</c:v>
                </c:pt>
                <c:pt idx="95">
                  <c:v>-14566</c:v>
                </c:pt>
                <c:pt idx="96">
                  <c:v>-9743</c:v>
                </c:pt>
                <c:pt idx="97">
                  <c:v>-5990</c:v>
                </c:pt>
                <c:pt idx="98">
                  <c:v>-3512</c:v>
                </c:pt>
                <c:pt idx="99">
                  <c:v>-2006</c:v>
                </c:pt>
                <c:pt idx="100">
                  <c:v>-726.8</c:v>
                </c:pt>
                <c:pt idx="101">
                  <c:v>-726.8</c:v>
                </c:pt>
                <c:pt idx="102">
                  <c:v>-726.8</c:v>
                </c:pt>
                <c:pt idx="103">
                  <c:v>-726.8</c:v>
                </c:pt>
                <c:pt idx="104">
                  <c:v>-726.8</c:v>
                </c:pt>
                <c:pt idx="10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96-487F-B2E1-5EF837E79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45412352"/>
        <c:axId val="158800064"/>
      </c:barChart>
      <c:catAx>
        <c:axId val="24541235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high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fr-FR"/>
          </a:p>
        </c:txPr>
        <c:crossAx val="15880006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588000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/>
                  <a:t>Effectif</a:t>
                </a:r>
              </a:p>
            </c:rich>
          </c:tx>
          <c:overlay val="0"/>
        </c:title>
        <c:numFmt formatCode="General;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fr-FR"/>
          </a:p>
        </c:txPr>
        <c:crossAx val="245412352"/>
        <c:crossesAt val="1"/>
        <c:crossBetween val="between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0709348326612649"/>
          <c:y val="0.10113131313131313"/>
          <c:w val="0.31132331802628066"/>
          <c:h val="9.4707070707070726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84975767366721E-2"/>
          <c:y val="7.3934091571886851E-2"/>
          <c:w val="0.81728467301845753"/>
          <c:h val="0.81008603091280251"/>
        </c:manualLayout>
      </c:layout>
      <c:scatterChart>
        <c:scatterStyle val="lineMarker"/>
        <c:varyColors val="0"/>
        <c:ser>
          <c:idx val="1"/>
          <c:order val="0"/>
          <c:tx>
            <c:strRef>
              <c:f>'FM 2019_âge regroupé'!$B$23</c:f>
              <c:strCache>
                <c:ptCount val="1"/>
                <c:pt idx="0">
                  <c:v>Hommes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'FM 2019_âge regroupé'!$B$24:$B$44</c:f>
              <c:numCache>
                <c:formatCode>0</c:formatCode>
                <c:ptCount val="21"/>
                <c:pt idx="0">
                  <c:v>-359810.66666666669</c:v>
                </c:pt>
                <c:pt idx="1">
                  <c:v>-359810.66666666669</c:v>
                </c:pt>
                <c:pt idx="2">
                  <c:v>-389198.33333333331</c:v>
                </c:pt>
                <c:pt idx="3">
                  <c:v>-389198.33333333331</c:v>
                </c:pt>
                <c:pt idx="4">
                  <c:v>-408682.4</c:v>
                </c:pt>
                <c:pt idx="5">
                  <c:v>-408682.4</c:v>
                </c:pt>
                <c:pt idx="6">
                  <c:v>-408777</c:v>
                </c:pt>
                <c:pt idx="7">
                  <c:v>-408777</c:v>
                </c:pt>
                <c:pt idx="8">
                  <c:v>-379972.57142857142</c:v>
                </c:pt>
                <c:pt idx="9">
                  <c:v>-379972.57142857142</c:v>
                </c:pt>
                <c:pt idx="10">
                  <c:v>-387058.86666666664</c:v>
                </c:pt>
                <c:pt idx="11">
                  <c:v>-387058.86666666664</c:v>
                </c:pt>
                <c:pt idx="12">
                  <c:v>-422574.73333333334</c:v>
                </c:pt>
                <c:pt idx="13">
                  <c:v>-422574.73333333334</c:v>
                </c:pt>
                <c:pt idx="14">
                  <c:v>-394894.9</c:v>
                </c:pt>
                <c:pt idx="15">
                  <c:v>-394894.9</c:v>
                </c:pt>
                <c:pt idx="16">
                  <c:v>-277795.06666666665</c:v>
                </c:pt>
                <c:pt idx="17">
                  <c:v>-277795.06666666665</c:v>
                </c:pt>
                <c:pt idx="18">
                  <c:v>-57173.56</c:v>
                </c:pt>
                <c:pt idx="19">
                  <c:v>-57173.56</c:v>
                </c:pt>
                <c:pt idx="20">
                  <c:v>0</c:v>
                </c:pt>
              </c:numCache>
            </c:numRef>
          </c:xVal>
          <c:yVal>
            <c:numRef>
              <c:f>'FM 2019_âge regroupé'!$A$24:$A$44</c:f>
              <c:numCache>
                <c:formatCode>General</c:formatCode>
                <c:ptCount val="21"/>
                <c:pt idx="0">
                  <c:v>0</c:v>
                </c:pt>
                <c:pt idx="1">
                  <c:v>2.9998999999999998</c:v>
                </c:pt>
                <c:pt idx="2">
                  <c:v>3</c:v>
                </c:pt>
                <c:pt idx="3">
                  <c:v>5.9999000000000002</c:v>
                </c:pt>
                <c:pt idx="4">
                  <c:v>6</c:v>
                </c:pt>
                <c:pt idx="5">
                  <c:v>10.9999</c:v>
                </c:pt>
                <c:pt idx="6">
                  <c:v>11</c:v>
                </c:pt>
                <c:pt idx="7">
                  <c:v>17.9999</c:v>
                </c:pt>
                <c:pt idx="8">
                  <c:v>18</c:v>
                </c:pt>
                <c:pt idx="9">
                  <c:v>24.9999</c:v>
                </c:pt>
                <c:pt idx="10">
                  <c:v>25</c:v>
                </c:pt>
                <c:pt idx="11">
                  <c:v>39.999899999999997</c:v>
                </c:pt>
                <c:pt idx="12">
                  <c:v>40</c:v>
                </c:pt>
                <c:pt idx="13">
                  <c:v>54.999899999999997</c:v>
                </c:pt>
                <c:pt idx="14">
                  <c:v>55</c:v>
                </c:pt>
                <c:pt idx="15">
                  <c:v>64.999899999999997</c:v>
                </c:pt>
                <c:pt idx="16">
                  <c:v>65</c:v>
                </c:pt>
                <c:pt idx="17">
                  <c:v>79.999899999999997</c:v>
                </c:pt>
                <c:pt idx="18">
                  <c:v>80</c:v>
                </c:pt>
                <c:pt idx="19">
                  <c:v>104.9999</c:v>
                </c:pt>
                <c:pt idx="20">
                  <c:v>105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68F-480D-B20B-020488FBB877}"/>
            </c:ext>
          </c:extLst>
        </c:ser>
        <c:ser>
          <c:idx val="2"/>
          <c:order val="1"/>
          <c:tx>
            <c:strRef>
              <c:f>'FM 2019_âge regroupé'!$C$23</c:f>
              <c:strCache>
                <c:ptCount val="1"/>
                <c:pt idx="0">
                  <c:v>Femmes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'FM 2019_âge regroupé'!$C$24:$C$44</c:f>
              <c:numCache>
                <c:formatCode>0</c:formatCode>
                <c:ptCount val="21"/>
                <c:pt idx="0">
                  <c:v>345072.33333333331</c:v>
                </c:pt>
                <c:pt idx="1">
                  <c:v>345072.33333333331</c:v>
                </c:pt>
                <c:pt idx="2">
                  <c:v>373900.33333333331</c:v>
                </c:pt>
                <c:pt idx="3">
                  <c:v>373900.33333333331</c:v>
                </c:pt>
                <c:pt idx="4">
                  <c:v>390090.8</c:v>
                </c:pt>
                <c:pt idx="5">
                  <c:v>390090.8</c:v>
                </c:pt>
                <c:pt idx="6">
                  <c:v>389080.28571428574</c:v>
                </c:pt>
                <c:pt idx="7">
                  <c:v>389080.28571428574</c:v>
                </c:pt>
                <c:pt idx="8">
                  <c:v>366626.57142857142</c:v>
                </c:pt>
                <c:pt idx="9">
                  <c:v>366626.57142857142</c:v>
                </c:pt>
                <c:pt idx="10">
                  <c:v>399982.6</c:v>
                </c:pt>
                <c:pt idx="11">
                  <c:v>399982.6</c:v>
                </c:pt>
                <c:pt idx="12">
                  <c:v>432819.4</c:v>
                </c:pt>
                <c:pt idx="13">
                  <c:v>432819.4</c:v>
                </c:pt>
                <c:pt idx="14">
                  <c:v>426001.9</c:v>
                </c:pt>
                <c:pt idx="15">
                  <c:v>426001.9</c:v>
                </c:pt>
                <c:pt idx="16">
                  <c:v>323538.40000000002</c:v>
                </c:pt>
                <c:pt idx="17">
                  <c:v>323538.40000000002</c:v>
                </c:pt>
                <c:pt idx="18">
                  <c:v>103716.8</c:v>
                </c:pt>
                <c:pt idx="19">
                  <c:v>103716.8</c:v>
                </c:pt>
                <c:pt idx="20">
                  <c:v>0</c:v>
                </c:pt>
              </c:numCache>
            </c:numRef>
          </c:xVal>
          <c:yVal>
            <c:numRef>
              <c:f>'FM 2019_âge regroupé'!$A$24:$A$44</c:f>
              <c:numCache>
                <c:formatCode>General</c:formatCode>
                <c:ptCount val="21"/>
                <c:pt idx="0">
                  <c:v>0</c:v>
                </c:pt>
                <c:pt idx="1">
                  <c:v>2.9998999999999998</c:v>
                </c:pt>
                <c:pt idx="2">
                  <c:v>3</c:v>
                </c:pt>
                <c:pt idx="3">
                  <c:v>5.9999000000000002</c:v>
                </c:pt>
                <c:pt idx="4">
                  <c:v>6</c:v>
                </c:pt>
                <c:pt idx="5">
                  <c:v>10.9999</c:v>
                </c:pt>
                <c:pt idx="6">
                  <c:v>11</c:v>
                </c:pt>
                <c:pt idx="7">
                  <c:v>17.9999</c:v>
                </c:pt>
                <c:pt idx="8">
                  <c:v>18</c:v>
                </c:pt>
                <c:pt idx="9">
                  <c:v>24.9999</c:v>
                </c:pt>
                <c:pt idx="10">
                  <c:v>25</c:v>
                </c:pt>
                <c:pt idx="11">
                  <c:v>39.999899999999997</c:v>
                </c:pt>
                <c:pt idx="12">
                  <c:v>40</c:v>
                </c:pt>
                <c:pt idx="13">
                  <c:v>54.999899999999997</c:v>
                </c:pt>
                <c:pt idx="14">
                  <c:v>55</c:v>
                </c:pt>
                <c:pt idx="15">
                  <c:v>64.999899999999997</c:v>
                </c:pt>
                <c:pt idx="16">
                  <c:v>65</c:v>
                </c:pt>
                <c:pt idx="17">
                  <c:v>79.999899999999997</c:v>
                </c:pt>
                <c:pt idx="18">
                  <c:v>80</c:v>
                </c:pt>
                <c:pt idx="19">
                  <c:v>104.9999</c:v>
                </c:pt>
                <c:pt idx="20">
                  <c:v>105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68F-480D-B20B-020488FBB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265472"/>
        <c:axId val="247266048"/>
      </c:scatterChart>
      <c:valAx>
        <c:axId val="2472654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/>
                  <a:t>Effectif moyen par âge</a:t>
                </a:r>
              </a:p>
            </c:rich>
          </c:tx>
          <c:overlay val="0"/>
        </c:title>
        <c:numFmt formatCode="General;General" sourceLinked="0"/>
        <c:majorTickMark val="cross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fr-FR"/>
          </a:p>
        </c:txPr>
        <c:crossAx val="247266048"/>
        <c:crossesAt val="0"/>
        <c:crossBetween val="midCat"/>
      </c:valAx>
      <c:valAx>
        <c:axId val="247266048"/>
        <c:scaling>
          <c:orientation val="minMax"/>
          <c:max val="105"/>
          <c:min val="0"/>
        </c:scaling>
        <c:delete val="0"/>
        <c:axPos val="l"/>
        <c:numFmt formatCode="General;General" sourceLinked="0"/>
        <c:majorTickMark val="cross"/>
        <c:minorTickMark val="none"/>
        <c:tickLblPos val="high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fr-FR"/>
          </a:p>
        </c:txPr>
        <c:crossAx val="247265472"/>
        <c:crossesAt val="0"/>
        <c:crossBetween val="midCat"/>
        <c:maj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8.1245341101344556E-2"/>
          <c:y val="9.3050505050505064E-2"/>
          <c:w val="0.32752852581634079"/>
          <c:h val="0.146124552612741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84975767366721E-2"/>
          <c:y val="7.3934091571886851E-2"/>
          <c:w val="0.81728467301845753"/>
          <c:h val="0.81008603091280251"/>
        </c:manualLayout>
      </c:layout>
      <c:scatterChart>
        <c:scatterStyle val="lineMarker"/>
        <c:varyColors val="0"/>
        <c:ser>
          <c:idx val="1"/>
          <c:order val="0"/>
          <c:tx>
            <c:strRef>
              <c:f>'FM 2019_âge regroupé'!$E$23</c:f>
              <c:strCache>
                <c:ptCount val="1"/>
                <c:pt idx="0">
                  <c:v>Hommes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'FM 2019_âge regroupé'!$E$24:$E$44</c:f>
              <c:numCache>
                <c:formatCode>0</c:formatCode>
                <c:ptCount val="21"/>
                <c:pt idx="0">
                  <c:v>-552.73199840991595</c:v>
                </c:pt>
                <c:pt idx="1">
                  <c:v>-552.73199840991595</c:v>
                </c:pt>
                <c:pt idx="2">
                  <c:v>-597.87658479962215</c:v>
                </c:pt>
                <c:pt idx="3">
                  <c:v>-597.87658479962215</c:v>
                </c:pt>
                <c:pt idx="4">
                  <c:v>-627.80751265562071</c:v>
                </c:pt>
                <c:pt idx="5">
                  <c:v>-627.80751265562071</c:v>
                </c:pt>
                <c:pt idx="6">
                  <c:v>-627.95283477053727</c:v>
                </c:pt>
                <c:pt idx="7">
                  <c:v>-627.95283477053727</c:v>
                </c:pt>
                <c:pt idx="8">
                  <c:v>-583.70420391465734</c:v>
                </c:pt>
                <c:pt idx="9">
                  <c:v>-583.70420391465734</c:v>
                </c:pt>
                <c:pt idx="10">
                  <c:v>-594.58999049947715</c:v>
                </c:pt>
                <c:pt idx="11">
                  <c:v>-594.58999049947715</c:v>
                </c:pt>
                <c:pt idx="12">
                  <c:v>-649.14856192758043</c:v>
                </c:pt>
                <c:pt idx="13">
                  <c:v>-649.14856192758043</c:v>
                </c:pt>
                <c:pt idx="14">
                  <c:v>-606.62750568507488</c:v>
                </c:pt>
                <c:pt idx="15">
                  <c:v>-606.62750568507488</c:v>
                </c:pt>
                <c:pt idx="16">
                  <c:v>-426.74171883105873</c:v>
                </c:pt>
                <c:pt idx="17">
                  <c:v>-426.74171883105873</c:v>
                </c:pt>
                <c:pt idx="18">
                  <c:v>-87.828569307772696</c:v>
                </c:pt>
                <c:pt idx="19">
                  <c:v>-87.828569307772696</c:v>
                </c:pt>
                <c:pt idx="20">
                  <c:v>0</c:v>
                </c:pt>
              </c:numCache>
            </c:numRef>
          </c:xVal>
          <c:yVal>
            <c:numRef>
              <c:f>'FM 2019_âge regroupé'!$A$24:$A$44</c:f>
              <c:numCache>
                <c:formatCode>General</c:formatCode>
                <c:ptCount val="21"/>
                <c:pt idx="0">
                  <c:v>0</c:v>
                </c:pt>
                <c:pt idx="1">
                  <c:v>2.9998999999999998</c:v>
                </c:pt>
                <c:pt idx="2">
                  <c:v>3</c:v>
                </c:pt>
                <c:pt idx="3">
                  <c:v>5.9999000000000002</c:v>
                </c:pt>
                <c:pt idx="4">
                  <c:v>6</c:v>
                </c:pt>
                <c:pt idx="5">
                  <c:v>10.9999</c:v>
                </c:pt>
                <c:pt idx="6">
                  <c:v>11</c:v>
                </c:pt>
                <c:pt idx="7">
                  <c:v>17.9999</c:v>
                </c:pt>
                <c:pt idx="8">
                  <c:v>18</c:v>
                </c:pt>
                <c:pt idx="9">
                  <c:v>24.9999</c:v>
                </c:pt>
                <c:pt idx="10">
                  <c:v>25</c:v>
                </c:pt>
                <c:pt idx="11">
                  <c:v>39.999899999999997</c:v>
                </c:pt>
                <c:pt idx="12">
                  <c:v>40</c:v>
                </c:pt>
                <c:pt idx="13">
                  <c:v>54.999899999999997</c:v>
                </c:pt>
                <c:pt idx="14">
                  <c:v>55</c:v>
                </c:pt>
                <c:pt idx="15">
                  <c:v>64.999899999999997</c:v>
                </c:pt>
                <c:pt idx="16">
                  <c:v>65</c:v>
                </c:pt>
                <c:pt idx="17">
                  <c:v>79.999899999999997</c:v>
                </c:pt>
                <c:pt idx="18">
                  <c:v>80</c:v>
                </c:pt>
                <c:pt idx="19">
                  <c:v>104.9999</c:v>
                </c:pt>
                <c:pt idx="20">
                  <c:v>105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F6-4AAB-BD97-B0DDD60229E2}"/>
            </c:ext>
          </c:extLst>
        </c:ser>
        <c:ser>
          <c:idx val="2"/>
          <c:order val="1"/>
          <c:tx>
            <c:strRef>
              <c:f>'FM 2019_âge regroupé'!$F$23</c:f>
              <c:strCache>
                <c:ptCount val="1"/>
                <c:pt idx="0">
                  <c:v>Femmes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'FM 2019_âge regroupé'!$F$24:$F$44</c:f>
              <c:numCache>
                <c:formatCode>0</c:formatCode>
                <c:ptCount val="21"/>
                <c:pt idx="0">
                  <c:v>530.09134544641802</c:v>
                </c:pt>
                <c:pt idx="1">
                  <c:v>530.09134544641802</c:v>
                </c:pt>
                <c:pt idx="2">
                  <c:v>574.37618613159611</c:v>
                </c:pt>
                <c:pt idx="3">
                  <c:v>574.37618613159611</c:v>
                </c:pt>
                <c:pt idx="4">
                  <c:v>599.24756940313841</c:v>
                </c:pt>
                <c:pt idx="5">
                  <c:v>599.24756940313841</c:v>
                </c:pt>
                <c:pt idx="6">
                  <c:v>597.69524304845015</c:v>
                </c:pt>
                <c:pt idx="7">
                  <c:v>597.69524304845015</c:v>
                </c:pt>
                <c:pt idx="8">
                  <c:v>563.20241801954194</c:v>
                </c:pt>
                <c:pt idx="9">
                  <c:v>563.20241801954194</c:v>
                </c:pt>
                <c:pt idx="10">
                  <c:v>614.44310107684601</c:v>
                </c:pt>
                <c:pt idx="11">
                  <c:v>614.44310107684601</c:v>
                </c:pt>
                <c:pt idx="12">
                  <c:v>664.88615840344028</c:v>
                </c:pt>
                <c:pt idx="13">
                  <c:v>664.88615840344028</c:v>
                </c:pt>
                <c:pt idx="14">
                  <c:v>654.41328822960918</c:v>
                </c:pt>
                <c:pt idx="15">
                  <c:v>654.41328822960918</c:v>
                </c:pt>
                <c:pt idx="16">
                  <c:v>497.01146453230984</c:v>
                </c:pt>
                <c:pt idx="17">
                  <c:v>497.01146453230984</c:v>
                </c:pt>
                <c:pt idx="18">
                  <c:v>159.32711129375886</c:v>
                </c:pt>
                <c:pt idx="19">
                  <c:v>159.32711129375886</c:v>
                </c:pt>
                <c:pt idx="20">
                  <c:v>0</c:v>
                </c:pt>
              </c:numCache>
            </c:numRef>
          </c:xVal>
          <c:yVal>
            <c:numRef>
              <c:f>'FM 2019_âge regroupé'!$A$24:$A$44</c:f>
              <c:numCache>
                <c:formatCode>General</c:formatCode>
                <c:ptCount val="21"/>
                <c:pt idx="0">
                  <c:v>0</c:v>
                </c:pt>
                <c:pt idx="1">
                  <c:v>2.9998999999999998</c:v>
                </c:pt>
                <c:pt idx="2">
                  <c:v>3</c:v>
                </c:pt>
                <c:pt idx="3">
                  <c:v>5.9999000000000002</c:v>
                </c:pt>
                <c:pt idx="4">
                  <c:v>6</c:v>
                </c:pt>
                <c:pt idx="5">
                  <c:v>10.9999</c:v>
                </c:pt>
                <c:pt idx="6">
                  <c:v>11</c:v>
                </c:pt>
                <c:pt idx="7">
                  <c:v>17.9999</c:v>
                </c:pt>
                <c:pt idx="8">
                  <c:v>18</c:v>
                </c:pt>
                <c:pt idx="9">
                  <c:v>24.9999</c:v>
                </c:pt>
                <c:pt idx="10">
                  <c:v>25</c:v>
                </c:pt>
                <c:pt idx="11">
                  <c:v>39.999899999999997</c:v>
                </c:pt>
                <c:pt idx="12">
                  <c:v>40</c:v>
                </c:pt>
                <c:pt idx="13">
                  <c:v>54.999899999999997</c:v>
                </c:pt>
                <c:pt idx="14">
                  <c:v>55</c:v>
                </c:pt>
                <c:pt idx="15">
                  <c:v>64.999899999999997</c:v>
                </c:pt>
                <c:pt idx="16">
                  <c:v>65</c:v>
                </c:pt>
                <c:pt idx="17">
                  <c:v>79.999899999999997</c:v>
                </c:pt>
                <c:pt idx="18">
                  <c:v>80</c:v>
                </c:pt>
                <c:pt idx="19">
                  <c:v>104.9999</c:v>
                </c:pt>
                <c:pt idx="20">
                  <c:v>105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8F6-4AAB-BD97-B0DDD6022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265472"/>
        <c:axId val="247266048"/>
      </c:scatterChart>
      <c:valAx>
        <c:axId val="2472654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/>
                  <a:t>Effectif moyen par âge</a:t>
                </a:r>
              </a:p>
            </c:rich>
          </c:tx>
          <c:overlay val="0"/>
        </c:title>
        <c:numFmt formatCode="General;General" sourceLinked="0"/>
        <c:majorTickMark val="cross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fr-FR"/>
          </a:p>
        </c:txPr>
        <c:crossAx val="247266048"/>
        <c:crossesAt val="0"/>
        <c:crossBetween val="midCat"/>
        <c:majorUnit val="200"/>
      </c:valAx>
      <c:valAx>
        <c:axId val="247266048"/>
        <c:scaling>
          <c:orientation val="minMax"/>
          <c:max val="105"/>
          <c:min val="0"/>
        </c:scaling>
        <c:delete val="0"/>
        <c:axPos val="l"/>
        <c:numFmt formatCode="General;General" sourceLinked="0"/>
        <c:majorTickMark val="cross"/>
        <c:minorTickMark val="none"/>
        <c:tickLblPos val="high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fr-FR"/>
          </a:p>
        </c:txPr>
        <c:crossAx val="247265472"/>
        <c:crossesAt val="0"/>
        <c:crossBetween val="midCat"/>
        <c:maj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8.1245341101344556E-2"/>
          <c:y val="9.3050505050505064E-2"/>
          <c:w val="0.32752852581634079"/>
          <c:h val="0.146124552612741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04086989126363E-2"/>
          <c:y val="0.15079561793906196"/>
          <c:w val="0.81728467301845753"/>
          <c:h val="0.76510854808816064"/>
        </c:manualLayout>
      </c:layout>
      <c:scatterChart>
        <c:scatterStyle val="lineMarker"/>
        <c:varyColors val="0"/>
        <c:ser>
          <c:idx val="1"/>
          <c:order val="0"/>
          <c:tx>
            <c:v>Hommes âges regroupés par 5</c:v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xVal>
            <c:numRef>
              <c:f>'FM_2019_âge quinquennal'!$H$34:$H$76</c:f>
              <c:numCache>
                <c:formatCode>General</c:formatCode>
                <c:ptCount val="43"/>
                <c:pt idx="0">
                  <c:v>-369935.6</c:v>
                </c:pt>
                <c:pt idx="1">
                  <c:v>-369935.6</c:v>
                </c:pt>
                <c:pt idx="2">
                  <c:v>-405891</c:v>
                </c:pt>
                <c:pt idx="3">
                  <c:v>-405891</c:v>
                </c:pt>
                <c:pt idx="4">
                  <c:v>-407606</c:v>
                </c:pt>
                <c:pt idx="5">
                  <c:v>-407606</c:v>
                </c:pt>
                <c:pt idx="6">
                  <c:v>-409386</c:v>
                </c:pt>
                <c:pt idx="7">
                  <c:v>-409386</c:v>
                </c:pt>
                <c:pt idx="8">
                  <c:v>-369518.4</c:v>
                </c:pt>
                <c:pt idx="9">
                  <c:v>-369518.4</c:v>
                </c:pt>
                <c:pt idx="10">
                  <c:v>-372126.6</c:v>
                </c:pt>
                <c:pt idx="11">
                  <c:v>-372126.6</c:v>
                </c:pt>
                <c:pt idx="12">
                  <c:v>-388189.8</c:v>
                </c:pt>
                <c:pt idx="13">
                  <c:v>-388189.8</c:v>
                </c:pt>
                <c:pt idx="14">
                  <c:v>-400860.2</c:v>
                </c:pt>
                <c:pt idx="15">
                  <c:v>-400860.2</c:v>
                </c:pt>
                <c:pt idx="16">
                  <c:v>-405790.2</c:v>
                </c:pt>
                <c:pt idx="17">
                  <c:v>-405790.2</c:v>
                </c:pt>
                <c:pt idx="18">
                  <c:v>-434799</c:v>
                </c:pt>
                <c:pt idx="19">
                  <c:v>-434799</c:v>
                </c:pt>
                <c:pt idx="20">
                  <c:v>-427135</c:v>
                </c:pt>
                <c:pt idx="21">
                  <c:v>-427135</c:v>
                </c:pt>
                <c:pt idx="22">
                  <c:v>-408095.2</c:v>
                </c:pt>
                <c:pt idx="23">
                  <c:v>-408095.2</c:v>
                </c:pt>
                <c:pt idx="24">
                  <c:v>-381694.4</c:v>
                </c:pt>
                <c:pt idx="25">
                  <c:v>-381694.4</c:v>
                </c:pt>
                <c:pt idx="26">
                  <c:v>-366558</c:v>
                </c:pt>
                <c:pt idx="27">
                  <c:v>-366558</c:v>
                </c:pt>
                <c:pt idx="28">
                  <c:v>-277110</c:v>
                </c:pt>
                <c:pt idx="29">
                  <c:v>-277110</c:v>
                </c:pt>
                <c:pt idx="30">
                  <c:v>-189717</c:v>
                </c:pt>
                <c:pt idx="31">
                  <c:v>-189717</c:v>
                </c:pt>
                <c:pt idx="32">
                  <c:v>-150053.79999999999</c:v>
                </c:pt>
                <c:pt idx="33">
                  <c:v>-150053.79999999999</c:v>
                </c:pt>
                <c:pt idx="34">
                  <c:v>-92064.6</c:v>
                </c:pt>
                <c:pt idx="35">
                  <c:v>-92064.6</c:v>
                </c:pt>
                <c:pt idx="36">
                  <c:v>-35859</c:v>
                </c:pt>
                <c:pt idx="37">
                  <c:v>-35859</c:v>
                </c:pt>
                <c:pt idx="38">
                  <c:v>-7163.4</c:v>
                </c:pt>
                <c:pt idx="39">
                  <c:v>-7163.4</c:v>
                </c:pt>
                <c:pt idx="40">
                  <c:v>-726.8</c:v>
                </c:pt>
                <c:pt idx="41">
                  <c:v>-726.8</c:v>
                </c:pt>
                <c:pt idx="42">
                  <c:v>0</c:v>
                </c:pt>
              </c:numCache>
            </c:numRef>
          </c:xVal>
          <c:yVal>
            <c:numRef>
              <c:f>'FM_2019_âge quinquennal'!$G$34:$G$76</c:f>
              <c:numCache>
                <c:formatCode>General</c:formatCode>
                <c:ptCount val="43"/>
                <c:pt idx="0">
                  <c:v>0</c:v>
                </c:pt>
                <c:pt idx="1">
                  <c:v>4.9989999999999997</c:v>
                </c:pt>
                <c:pt idx="2">
                  <c:v>5</c:v>
                </c:pt>
                <c:pt idx="3">
                  <c:v>9.9989999999999988</c:v>
                </c:pt>
                <c:pt idx="4">
                  <c:v>10</c:v>
                </c:pt>
                <c:pt idx="5">
                  <c:v>14.998999999999999</c:v>
                </c:pt>
                <c:pt idx="6">
                  <c:v>15</c:v>
                </c:pt>
                <c:pt idx="7">
                  <c:v>19.998999999999999</c:v>
                </c:pt>
                <c:pt idx="8">
                  <c:v>20</c:v>
                </c:pt>
                <c:pt idx="9">
                  <c:v>24.998999999999999</c:v>
                </c:pt>
                <c:pt idx="10">
                  <c:v>25</c:v>
                </c:pt>
                <c:pt idx="11">
                  <c:v>29.998999999999999</c:v>
                </c:pt>
                <c:pt idx="12">
                  <c:v>30</c:v>
                </c:pt>
                <c:pt idx="13">
                  <c:v>34.999000000000002</c:v>
                </c:pt>
                <c:pt idx="14">
                  <c:v>35</c:v>
                </c:pt>
                <c:pt idx="15">
                  <c:v>39.999000000000002</c:v>
                </c:pt>
                <c:pt idx="16">
                  <c:v>40</c:v>
                </c:pt>
                <c:pt idx="17">
                  <c:v>44.999000000000002</c:v>
                </c:pt>
                <c:pt idx="18">
                  <c:v>45</c:v>
                </c:pt>
                <c:pt idx="19">
                  <c:v>49.999000000000002</c:v>
                </c:pt>
                <c:pt idx="20">
                  <c:v>50</c:v>
                </c:pt>
                <c:pt idx="21">
                  <c:v>54.999000000000002</c:v>
                </c:pt>
                <c:pt idx="22">
                  <c:v>55</c:v>
                </c:pt>
                <c:pt idx="23">
                  <c:v>59.999000000000002</c:v>
                </c:pt>
                <c:pt idx="24">
                  <c:v>60</c:v>
                </c:pt>
                <c:pt idx="25">
                  <c:v>64.998999999999995</c:v>
                </c:pt>
                <c:pt idx="26">
                  <c:v>65</c:v>
                </c:pt>
                <c:pt idx="27">
                  <c:v>69.998999999999995</c:v>
                </c:pt>
                <c:pt idx="28">
                  <c:v>70</c:v>
                </c:pt>
                <c:pt idx="29">
                  <c:v>74.998999999999995</c:v>
                </c:pt>
                <c:pt idx="30">
                  <c:v>75</c:v>
                </c:pt>
                <c:pt idx="31">
                  <c:v>79.998999999999995</c:v>
                </c:pt>
                <c:pt idx="32">
                  <c:v>80</c:v>
                </c:pt>
                <c:pt idx="33">
                  <c:v>84.998999999999995</c:v>
                </c:pt>
                <c:pt idx="34">
                  <c:v>85</c:v>
                </c:pt>
                <c:pt idx="35">
                  <c:v>89.998999999999995</c:v>
                </c:pt>
                <c:pt idx="36">
                  <c:v>90</c:v>
                </c:pt>
                <c:pt idx="37">
                  <c:v>94.998999999999995</c:v>
                </c:pt>
                <c:pt idx="38">
                  <c:v>95</c:v>
                </c:pt>
                <c:pt idx="39">
                  <c:v>99.998999999999995</c:v>
                </c:pt>
                <c:pt idx="40">
                  <c:v>100</c:v>
                </c:pt>
                <c:pt idx="41">
                  <c:v>104.999</c:v>
                </c:pt>
                <c:pt idx="42">
                  <c:v>105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A7-4DBD-8875-B5E875F7A949}"/>
            </c:ext>
          </c:extLst>
        </c:ser>
        <c:ser>
          <c:idx val="2"/>
          <c:order val="1"/>
          <c:tx>
            <c:v>Femmes âges regroupés par 5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'FM_2019_âge quinquennal'!$I$34:$I$76</c:f>
              <c:numCache>
                <c:formatCode>General</c:formatCode>
                <c:ptCount val="43"/>
                <c:pt idx="0">
                  <c:v>354828.79999999999</c:v>
                </c:pt>
                <c:pt idx="1">
                  <c:v>354828.79999999999</c:v>
                </c:pt>
                <c:pt idx="2">
                  <c:v>388219.4</c:v>
                </c:pt>
                <c:pt idx="3">
                  <c:v>388219.4</c:v>
                </c:pt>
                <c:pt idx="4">
                  <c:v>389310</c:v>
                </c:pt>
                <c:pt idx="5">
                  <c:v>389310</c:v>
                </c:pt>
                <c:pt idx="6">
                  <c:v>387179.2</c:v>
                </c:pt>
                <c:pt idx="7">
                  <c:v>387179.2</c:v>
                </c:pt>
                <c:pt idx="8">
                  <c:v>359926.8</c:v>
                </c:pt>
                <c:pt idx="9">
                  <c:v>359926.8</c:v>
                </c:pt>
                <c:pt idx="10">
                  <c:v>379289.8</c:v>
                </c:pt>
                <c:pt idx="11">
                  <c:v>379289.8</c:v>
                </c:pt>
                <c:pt idx="12">
                  <c:v>405920.6</c:v>
                </c:pt>
                <c:pt idx="13">
                  <c:v>405920.6</c:v>
                </c:pt>
                <c:pt idx="14">
                  <c:v>414737.4</c:v>
                </c:pt>
                <c:pt idx="15">
                  <c:v>414737.4</c:v>
                </c:pt>
                <c:pt idx="16">
                  <c:v>413382.8</c:v>
                </c:pt>
                <c:pt idx="17">
                  <c:v>413382.8</c:v>
                </c:pt>
                <c:pt idx="18">
                  <c:v>442582.8</c:v>
                </c:pt>
                <c:pt idx="19">
                  <c:v>442582.8</c:v>
                </c:pt>
                <c:pt idx="20">
                  <c:v>442492.6</c:v>
                </c:pt>
                <c:pt idx="21">
                  <c:v>442492.6</c:v>
                </c:pt>
                <c:pt idx="22">
                  <c:v>433152.4</c:v>
                </c:pt>
                <c:pt idx="23">
                  <c:v>433152.4</c:v>
                </c:pt>
                <c:pt idx="24">
                  <c:v>418851.4</c:v>
                </c:pt>
                <c:pt idx="25">
                  <c:v>418851.4</c:v>
                </c:pt>
                <c:pt idx="26">
                  <c:v>409803.2</c:v>
                </c:pt>
                <c:pt idx="27">
                  <c:v>409803.2</c:v>
                </c:pt>
                <c:pt idx="28">
                  <c:v>320611.59999999998</c:v>
                </c:pt>
                <c:pt idx="29">
                  <c:v>320611.59999999998</c:v>
                </c:pt>
                <c:pt idx="30">
                  <c:v>240200.4</c:v>
                </c:pt>
                <c:pt idx="31">
                  <c:v>240200.4</c:v>
                </c:pt>
                <c:pt idx="32">
                  <c:v>222993.2</c:v>
                </c:pt>
                <c:pt idx="33">
                  <c:v>222993.2</c:v>
                </c:pt>
                <c:pt idx="34">
                  <c:v>173260</c:v>
                </c:pt>
                <c:pt idx="35">
                  <c:v>173260</c:v>
                </c:pt>
                <c:pt idx="36">
                  <c:v>92213.6</c:v>
                </c:pt>
                <c:pt idx="37">
                  <c:v>92213.6</c:v>
                </c:pt>
                <c:pt idx="38">
                  <c:v>26748</c:v>
                </c:pt>
                <c:pt idx="39">
                  <c:v>26748</c:v>
                </c:pt>
                <c:pt idx="40">
                  <c:v>3369</c:v>
                </c:pt>
                <c:pt idx="41">
                  <c:v>3369</c:v>
                </c:pt>
                <c:pt idx="42">
                  <c:v>0</c:v>
                </c:pt>
              </c:numCache>
            </c:numRef>
          </c:xVal>
          <c:yVal>
            <c:numRef>
              <c:f>'FM_2019_âge quinquennal'!$G$34:$G$76</c:f>
              <c:numCache>
                <c:formatCode>General</c:formatCode>
                <c:ptCount val="43"/>
                <c:pt idx="0">
                  <c:v>0</c:v>
                </c:pt>
                <c:pt idx="1">
                  <c:v>4.9989999999999997</c:v>
                </c:pt>
                <c:pt idx="2">
                  <c:v>5</c:v>
                </c:pt>
                <c:pt idx="3">
                  <c:v>9.9989999999999988</c:v>
                </c:pt>
                <c:pt idx="4">
                  <c:v>10</c:v>
                </c:pt>
                <c:pt idx="5">
                  <c:v>14.998999999999999</c:v>
                </c:pt>
                <c:pt idx="6">
                  <c:v>15</c:v>
                </c:pt>
                <c:pt idx="7">
                  <c:v>19.998999999999999</c:v>
                </c:pt>
                <c:pt idx="8">
                  <c:v>20</c:v>
                </c:pt>
                <c:pt idx="9">
                  <c:v>24.998999999999999</c:v>
                </c:pt>
                <c:pt idx="10">
                  <c:v>25</c:v>
                </c:pt>
                <c:pt idx="11">
                  <c:v>29.998999999999999</c:v>
                </c:pt>
                <c:pt idx="12">
                  <c:v>30</c:v>
                </c:pt>
                <c:pt idx="13">
                  <c:v>34.999000000000002</c:v>
                </c:pt>
                <c:pt idx="14">
                  <c:v>35</c:v>
                </c:pt>
                <c:pt idx="15">
                  <c:v>39.999000000000002</c:v>
                </c:pt>
                <c:pt idx="16">
                  <c:v>40</c:v>
                </c:pt>
                <c:pt idx="17">
                  <c:v>44.999000000000002</c:v>
                </c:pt>
                <c:pt idx="18">
                  <c:v>45</c:v>
                </c:pt>
                <c:pt idx="19">
                  <c:v>49.999000000000002</c:v>
                </c:pt>
                <c:pt idx="20">
                  <c:v>50</c:v>
                </c:pt>
                <c:pt idx="21">
                  <c:v>54.999000000000002</c:v>
                </c:pt>
                <c:pt idx="22">
                  <c:v>55</c:v>
                </c:pt>
                <c:pt idx="23">
                  <c:v>59.999000000000002</c:v>
                </c:pt>
                <c:pt idx="24">
                  <c:v>60</c:v>
                </c:pt>
                <c:pt idx="25">
                  <c:v>64.998999999999995</c:v>
                </c:pt>
                <c:pt idx="26">
                  <c:v>65</c:v>
                </c:pt>
                <c:pt idx="27">
                  <c:v>69.998999999999995</c:v>
                </c:pt>
                <c:pt idx="28">
                  <c:v>70</c:v>
                </c:pt>
                <c:pt idx="29">
                  <c:v>74.998999999999995</c:v>
                </c:pt>
                <c:pt idx="30">
                  <c:v>75</c:v>
                </c:pt>
                <c:pt idx="31">
                  <c:v>79.998999999999995</c:v>
                </c:pt>
                <c:pt idx="32">
                  <c:v>80</c:v>
                </c:pt>
                <c:pt idx="33">
                  <c:v>84.998999999999995</c:v>
                </c:pt>
                <c:pt idx="34">
                  <c:v>85</c:v>
                </c:pt>
                <c:pt idx="35">
                  <c:v>89.998999999999995</c:v>
                </c:pt>
                <c:pt idx="36">
                  <c:v>90</c:v>
                </c:pt>
                <c:pt idx="37">
                  <c:v>94.998999999999995</c:v>
                </c:pt>
                <c:pt idx="38">
                  <c:v>95</c:v>
                </c:pt>
                <c:pt idx="39">
                  <c:v>99.998999999999995</c:v>
                </c:pt>
                <c:pt idx="40">
                  <c:v>100</c:v>
                </c:pt>
                <c:pt idx="41">
                  <c:v>104.999</c:v>
                </c:pt>
                <c:pt idx="42">
                  <c:v>105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FA7-4DBD-8875-B5E875F7A949}"/>
            </c:ext>
          </c:extLst>
        </c:ser>
        <c:ser>
          <c:idx val="0"/>
          <c:order val="2"/>
          <c:tx>
            <c:v>Hommes âges détaillés</c:v>
          </c:tx>
          <c:spPr>
            <a:ln w="15875">
              <a:solidFill>
                <a:schemeClr val="tx2"/>
              </a:solidFill>
            </a:ln>
          </c:spPr>
          <c:marker>
            <c:symbol val="none"/>
          </c:marker>
          <c:xVal>
            <c:numRef>
              <c:f>'FM 2019_âge détaillé_effectif'!$G$8:$G$113</c:f>
              <c:numCache>
                <c:formatCode>General</c:formatCode>
                <c:ptCount val="106"/>
                <c:pt idx="0">
                  <c:v>-352332</c:v>
                </c:pt>
                <c:pt idx="1">
                  <c:v>-357232</c:v>
                </c:pt>
                <c:pt idx="2">
                  <c:v>-369868</c:v>
                </c:pt>
                <c:pt idx="3">
                  <c:v>-381421</c:v>
                </c:pt>
                <c:pt idx="4">
                  <c:v>-388825</c:v>
                </c:pt>
                <c:pt idx="5">
                  <c:v>-397348</c:v>
                </c:pt>
                <c:pt idx="6">
                  <c:v>-403819</c:v>
                </c:pt>
                <c:pt idx="7">
                  <c:v>-407748</c:v>
                </c:pt>
                <c:pt idx="8">
                  <c:v>-408388</c:v>
                </c:pt>
                <c:pt idx="9">
                  <c:v>-412152</c:v>
                </c:pt>
                <c:pt idx="10">
                  <c:v>-411305</c:v>
                </c:pt>
                <c:pt idx="11">
                  <c:v>-409569</c:v>
                </c:pt>
                <c:pt idx="12">
                  <c:v>-405953</c:v>
                </c:pt>
                <c:pt idx="13">
                  <c:v>-405305</c:v>
                </c:pt>
                <c:pt idx="14">
                  <c:v>-405898</c:v>
                </c:pt>
                <c:pt idx="15">
                  <c:v>-409556</c:v>
                </c:pt>
                <c:pt idx="16">
                  <c:v>-412646</c:v>
                </c:pt>
                <c:pt idx="17">
                  <c:v>-412512</c:v>
                </c:pt>
                <c:pt idx="18">
                  <c:v>-413241</c:v>
                </c:pt>
                <c:pt idx="19">
                  <c:v>-398976</c:v>
                </c:pt>
                <c:pt idx="20">
                  <c:v>-385909</c:v>
                </c:pt>
                <c:pt idx="21">
                  <c:v>-373177</c:v>
                </c:pt>
                <c:pt idx="22">
                  <c:v>-363861</c:v>
                </c:pt>
                <c:pt idx="23">
                  <c:v>-363499</c:v>
                </c:pt>
                <c:pt idx="24">
                  <c:v>-361146</c:v>
                </c:pt>
                <c:pt idx="25">
                  <c:v>-361979</c:v>
                </c:pt>
                <c:pt idx="26">
                  <c:v>-366271</c:v>
                </c:pt>
                <c:pt idx="27">
                  <c:v>-373592</c:v>
                </c:pt>
                <c:pt idx="28">
                  <c:v>-375978</c:v>
                </c:pt>
                <c:pt idx="29">
                  <c:v>-382813</c:v>
                </c:pt>
                <c:pt idx="30">
                  <c:v>-384812</c:v>
                </c:pt>
                <c:pt idx="31">
                  <c:v>-384728</c:v>
                </c:pt>
                <c:pt idx="32">
                  <c:v>-385968</c:v>
                </c:pt>
                <c:pt idx="33">
                  <c:v>-390249</c:v>
                </c:pt>
                <c:pt idx="34">
                  <c:v>-395193</c:v>
                </c:pt>
                <c:pt idx="35">
                  <c:v>-400481</c:v>
                </c:pt>
                <c:pt idx="36">
                  <c:v>-400717</c:v>
                </c:pt>
                <c:pt idx="37">
                  <c:v>-403296</c:v>
                </c:pt>
                <c:pt idx="38">
                  <c:v>-400334</c:v>
                </c:pt>
                <c:pt idx="39">
                  <c:v>-399473</c:v>
                </c:pt>
                <c:pt idx="40">
                  <c:v>-391290</c:v>
                </c:pt>
                <c:pt idx="41">
                  <c:v>-394107</c:v>
                </c:pt>
                <c:pt idx="42">
                  <c:v>-402405</c:v>
                </c:pt>
                <c:pt idx="43">
                  <c:v>-414736</c:v>
                </c:pt>
                <c:pt idx="44">
                  <c:v>-426414</c:v>
                </c:pt>
                <c:pt idx="45">
                  <c:v>-436827</c:v>
                </c:pt>
                <c:pt idx="46">
                  <c:v>-440141</c:v>
                </c:pt>
                <c:pt idx="47">
                  <c:v>-437171</c:v>
                </c:pt>
                <c:pt idx="48">
                  <c:v>-430055</c:v>
                </c:pt>
                <c:pt idx="49">
                  <c:v>-429801</c:v>
                </c:pt>
                <c:pt idx="50">
                  <c:v>-427427</c:v>
                </c:pt>
                <c:pt idx="51">
                  <c:v>-428801</c:v>
                </c:pt>
                <c:pt idx="52">
                  <c:v>-429311</c:v>
                </c:pt>
                <c:pt idx="53">
                  <c:v>-425853</c:v>
                </c:pt>
                <c:pt idx="54">
                  <c:v>-424282</c:v>
                </c:pt>
                <c:pt idx="55">
                  <c:v>-420029</c:v>
                </c:pt>
                <c:pt idx="56">
                  <c:v>-413428</c:v>
                </c:pt>
                <c:pt idx="57">
                  <c:v>-407675</c:v>
                </c:pt>
                <c:pt idx="58">
                  <c:v>-402290</c:v>
                </c:pt>
                <c:pt idx="59">
                  <c:v>-397055</c:v>
                </c:pt>
                <c:pt idx="60">
                  <c:v>-391618</c:v>
                </c:pt>
                <c:pt idx="61">
                  <c:v>-384818</c:v>
                </c:pt>
                <c:pt idx="62">
                  <c:v>-381582</c:v>
                </c:pt>
                <c:pt idx="63">
                  <c:v>-378088</c:v>
                </c:pt>
                <c:pt idx="64">
                  <c:v>-372365</c:v>
                </c:pt>
                <c:pt idx="65">
                  <c:v>-370492</c:v>
                </c:pt>
                <c:pt idx="66">
                  <c:v>-367472</c:v>
                </c:pt>
                <c:pt idx="67">
                  <c:v>-369824</c:v>
                </c:pt>
                <c:pt idx="68">
                  <c:v>-365054</c:v>
                </c:pt>
                <c:pt idx="69">
                  <c:v>-359948</c:v>
                </c:pt>
                <c:pt idx="70">
                  <c:v>-330546</c:v>
                </c:pt>
                <c:pt idx="71">
                  <c:v>-305189</c:v>
                </c:pt>
                <c:pt idx="72">
                  <c:v>-279218</c:v>
                </c:pt>
                <c:pt idx="73">
                  <c:v>-249364</c:v>
                </c:pt>
                <c:pt idx="74">
                  <c:v>-221232</c:v>
                </c:pt>
                <c:pt idx="75">
                  <c:v>-206447</c:v>
                </c:pt>
                <c:pt idx="76">
                  <c:v>-197478</c:v>
                </c:pt>
                <c:pt idx="77">
                  <c:v>-188836</c:v>
                </c:pt>
                <c:pt idx="78">
                  <c:v>-180151</c:v>
                </c:pt>
                <c:pt idx="79">
                  <c:v>-175674</c:v>
                </c:pt>
                <c:pt idx="80">
                  <c:v>-168997</c:v>
                </c:pt>
                <c:pt idx="81">
                  <c:v>-160391</c:v>
                </c:pt>
                <c:pt idx="82">
                  <c:v>-150658</c:v>
                </c:pt>
                <c:pt idx="83">
                  <c:v>-140911</c:v>
                </c:pt>
                <c:pt idx="84">
                  <c:v>-129312</c:v>
                </c:pt>
                <c:pt idx="85">
                  <c:v>-118191</c:v>
                </c:pt>
                <c:pt idx="86">
                  <c:v>-105193</c:v>
                </c:pt>
                <c:pt idx="87">
                  <c:v>-92124</c:v>
                </c:pt>
                <c:pt idx="88">
                  <c:v>-78522</c:v>
                </c:pt>
                <c:pt idx="89">
                  <c:v>-66294</c:v>
                </c:pt>
                <c:pt idx="90">
                  <c:v>-54081</c:v>
                </c:pt>
                <c:pt idx="91">
                  <c:v>-43674</c:v>
                </c:pt>
                <c:pt idx="92">
                  <c:v>-34697</c:v>
                </c:pt>
                <c:pt idx="93">
                  <c:v>-26607</c:v>
                </c:pt>
                <c:pt idx="94">
                  <c:v>-20236</c:v>
                </c:pt>
                <c:pt idx="95">
                  <c:v>-14566</c:v>
                </c:pt>
                <c:pt idx="96">
                  <c:v>-9743</c:v>
                </c:pt>
                <c:pt idx="97">
                  <c:v>-5990</c:v>
                </c:pt>
                <c:pt idx="98">
                  <c:v>-3512</c:v>
                </c:pt>
                <c:pt idx="99">
                  <c:v>-2006</c:v>
                </c:pt>
                <c:pt idx="100">
                  <c:v>-726.8</c:v>
                </c:pt>
                <c:pt idx="101">
                  <c:v>-726.8</c:v>
                </c:pt>
                <c:pt idx="102">
                  <c:v>-726.8</c:v>
                </c:pt>
                <c:pt idx="103">
                  <c:v>-726.8</c:v>
                </c:pt>
                <c:pt idx="104">
                  <c:v>-726.8</c:v>
                </c:pt>
                <c:pt idx="105">
                  <c:v>0</c:v>
                </c:pt>
              </c:numCache>
            </c:numRef>
          </c:xVal>
          <c:yVal>
            <c:numRef>
              <c:f>'FM 2019_âge détaillé_effectif'!$F$8:$F$113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FA7-4DBD-8875-B5E875F7A949}"/>
            </c:ext>
          </c:extLst>
        </c:ser>
        <c:ser>
          <c:idx val="3"/>
          <c:order val="3"/>
          <c:tx>
            <c:v>Femmes âges détaillés</c:v>
          </c:tx>
          <c:spPr>
            <a:ln w="158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'FM 2019_âge détaillé_effectif'!$H$8:$H$113</c:f>
              <c:numCache>
                <c:formatCode>General</c:formatCode>
                <c:ptCount val="106"/>
                <c:pt idx="0">
                  <c:v>335610</c:v>
                </c:pt>
                <c:pt idx="1">
                  <c:v>344365</c:v>
                </c:pt>
                <c:pt idx="2">
                  <c:v>355243</c:v>
                </c:pt>
                <c:pt idx="3">
                  <c:v>364740</c:v>
                </c:pt>
                <c:pt idx="4">
                  <c:v>374186</c:v>
                </c:pt>
                <c:pt idx="5">
                  <c:v>382775</c:v>
                </c:pt>
                <c:pt idx="6">
                  <c:v>385246</c:v>
                </c:pt>
                <c:pt idx="7">
                  <c:v>389983</c:v>
                </c:pt>
                <c:pt idx="8">
                  <c:v>390097</c:v>
                </c:pt>
                <c:pt idx="9">
                  <c:v>392996</c:v>
                </c:pt>
                <c:pt idx="10">
                  <c:v>392131</c:v>
                </c:pt>
                <c:pt idx="11">
                  <c:v>390935</c:v>
                </c:pt>
                <c:pt idx="12">
                  <c:v>388955</c:v>
                </c:pt>
                <c:pt idx="13">
                  <c:v>386795</c:v>
                </c:pt>
                <c:pt idx="14">
                  <c:v>387734</c:v>
                </c:pt>
                <c:pt idx="15">
                  <c:v>389212</c:v>
                </c:pt>
                <c:pt idx="16">
                  <c:v>389835</c:v>
                </c:pt>
                <c:pt idx="17">
                  <c:v>390097</c:v>
                </c:pt>
                <c:pt idx="18">
                  <c:v>389014</c:v>
                </c:pt>
                <c:pt idx="19">
                  <c:v>377738</c:v>
                </c:pt>
                <c:pt idx="20">
                  <c:v>366314</c:v>
                </c:pt>
                <c:pt idx="21">
                  <c:v>359839</c:v>
                </c:pt>
                <c:pt idx="22">
                  <c:v>357252</c:v>
                </c:pt>
                <c:pt idx="23">
                  <c:v>355983</c:v>
                </c:pt>
                <c:pt idx="24">
                  <c:v>360247</c:v>
                </c:pt>
                <c:pt idx="25">
                  <c:v>363315</c:v>
                </c:pt>
                <c:pt idx="26">
                  <c:v>369957</c:v>
                </c:pt>
                <c:pt idx="27">
                  <c:v>379665</c:v>
                </c:pt>
                <c:pt idx="28">
                  <c:v>388409</c:v>
                </c:pt>
                <c:pt idx="29">
                  <c:v>395104</c:v>
                </c:pt>
                <c:pt idx="30">
                  <c:v>400649</c:v>
                </c:pt>
                <c:pt idx="31">
                  <c:v>403587</c:v>
                </c:pt>
                <c:pt idx="32">
                  <c:v>403719</c:v>
                </c:pt>
                <c:pt idx="33">
                  <c:v>408830</c:v>
                </c:pt>
                <c:pt idx="34">
                  <c:v>412817</c:v>
                </c:pt>
                <c:pt idx="35">
                  <c:v>416040</c:v>
                </c:pt>
                <c:pt idx="36">
                  <c:v>416704</c:v>
                </c:pt>
                <c:pt idx="37">
                  <c:v>418837</c:v>
                </c:pt>
                <c:pt idx="38">
                  <c:v>412943</c:v>
                </c:pt>
                <c:pt idx="39">
                  <c:v>409163</c:v>
                </c:pt>
                <c:pt idx="40">
                  <c:v>399212</c:v>
                </c:pt>
                <c:pt idx="41">
                  <c:v>401243</c:v>
                </c:pt>
                <c:pt idx="42">
                  <c:v>411199</c:v>
                </c:pt>
                <c:pt idx="43">
                  <c:v>421020</c:v>
                </c:pt>
                <c:pt idx="44">
                  <c:v>434240</c:v>
                </c:pt>
                <c:pt idx="45">
                  <c:v>441950</c:v>
                </c:pt>
                <c:pt idx="46">
                  <c:v>445335</c:v>
                </c:pt>
                <c:pt idx="47">
                  <c:v>443663</c:v>
                </c:pt>
                <c:pt idx="48">
                  <c:v>441656</c:v>
                </c:pt>
                <c:pt idx="49">
                  <c:v>440310</c:v>
                </c:pt>
                <c:pt idx="50">
                  <c:v>439515</c:v>
                </c:pt>
                <c:pt idx="51">
                  <c:v>442590</c:v>
                </c:pt>
                <c:pt idx="52">
                  <c:v>443960</c:v>
                </c:pt>
                <c:pt idx="53">
                  <c:v>443771</c:v>
                </c:pt>
                <c:pt idx="54">
                  <c:v>442627</c:v>
                </c:pt>
                <c:pt idx="55">
                  <c:v>440179</c:v>
                </c:pt>
                <c:pt idx="56">
                  <c:v>435579</c:v>
                </c:pt>
                <c:pt idx="57">
                  <c:v>432414</c:v>
                </c:pt>
                <c:pt idx="58">
                  <c:v>429494</c:v>
                </c:pt>
                <c:pt idx="59">
                  <c:v>428096</c:v>
                </c:pt>
                <c:pt idx="60">
                  <c:v>425917</c:v>
                </c:pt>
                <c:pt idx="61">
                  <c:v>421824</c:v>
                </c:pt>
                <c:pt idx="62">
                  <c:v>417559</c:v>
                </c:pt>
                <c:pt idx="63">
                  <c:v>415196</c:v>
                </c:pt>
                <c:pt idx="64">
                  <c:v>413762</c:v>
                </c:pt>
                <c:pt idx="65">
                  <c:v>412269</c:v>
                </c:pt>
                <c:pt idx="66">
                  <c:v>412567</c:v>
                </c:pt>
                <c:pt idx="67">
                  <c:v>412765</c:v>
                </c:pt>
                <c:pt idx="68">
                  <c:v>405939</c:v>
                </c:pt>
                <c:pt idx="69">
                  <c:v>405475</c:v>
                </c:pt>
                <c:pt idx="70">
                  <c:v>376052</c:v>
                </c:pt>
                <c:pt idx="71">
                  <c:v>349451</c:v>
                </c:pt>
                <c:pt idx="72">
                  <c:v>323015</c:v>
                </c:pt>
                <c:pt idx="73">
                  <c:v>293276</c:v>
                </c:pt>
                <c:pt idx="74">
                  <c:v>261264</c:v>
                </c:pt>
                <c:pt idx="75">
                  <c:v>250287</c:v>
                </c:pt>
                <c:pt idx="76">
                  <c:v>243824</c:v>
                </c:pt>
                <c:pt idx="77">
                  <c:v>236884</c:v>
                </c:pt>
                <c:pt idx="78">
                  <c:v>234101</c:v>
                </c:pt>
                <c:pt idx="79">
                  <c:v>235905</c:v>
                </c:pt>
                <c:pt idx="80">
                  <c:v>234643</c:v>
                </c:pt>
                <c:pt idx="81">
                  <c:v>228873</c:v>
                </c:pt>
                <c:pt idx="82">
                  <c:v>224633</c:v>
                </c:pt>
                <c:pt idx="83">
                  <c:v>217350</c:v>
                </c:pt>
                <c:pt idx="84">
                  <c:v>209466</c:v>
                </c:pt>
                <c:pt idx="85">
                  <c:v>203240</c:v>
                </c:pt>
                <c:pt idx="86">
                  <c:v>188386</c:v>
                </c:pt>
                <c:pt idx="87">
                  <c:v>175243</c:v>
                </c:pt>
                <c:pt idx="88">
                  <c:v>158201</c:v>
                </c:pt>
                <c:pt idx="89">
                  <c:v>141231</c:v>
                </c:pt>
                <c:pt idx="90">
                  <c:v>123642</c:v>
                </c:pt>
                <c:pt idx="91">
                  <c:v>107318</c:v>
                </c:pt>
                <c:pt idx="92">
                  <c:v>91017</c:v>
                </c:pt>
                <c:pt idx="93">
                  <c:v>76857</c:v>
                </c:pt>
                <c:pt idx="94">
                  <c:v>62233</c:v>
                </c:pt>
                <c:pt idx="95">
                  <c:v>49879</c:v>
                </c:pt>
                <c:pt idx="96">
                  <c:v>35582</c:v>
                </c:pt>
                <c:pt idx="97">
                  <c:v>23775</c:v>
                </c:pt>
                <c:pt idx="98">
                  <c:v>15198</c:v>
                </c:pt>
                <c:pt idx="99">
                  <c:v>9306</c:v>
                </c:pt>
                <c:pt idx="100">
                  <c:v>3369</c:v>
                </c:pt>
                <c:pt idx="101">
                  <c:v>3369</c:v>
                </c:pt>
                <c:pt idx="102">
                  <c:v>3369</c:v>
                </c:pt>
                <c:pt idx="103">
                  <c:v>3369</c:v>
                </c:pt>
                <c:pt idx="104">
                  <c:v>3369</c:v>
                </c:pt>
                <c:pt idx="105">
                  <c:v>0</c:v>
                </c:pt>
              </c:numCache>
            </c:numRef>
          </c:xVal>
          <c:yVal>
            <c:numRef>
              <c:f>'FM 2019_âge détaillé_effectif'!$F$8:$F$113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FA7-4DBD-8875-B5E875F7A949}"/>
            </c:ext>
          </c:extLst>
        </c:ser>
        <c:ser>
          <c:idx val="4"/>
          <c:order val="4"/>
          <c:tx>
            <c:v>Hommes âges regroupés classes variables</c:v>
          </c:tx>
          <c:spPr>
            <a:ln w="22225"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'FM 2019_âge regroupé'!$B$24:$B$44</c:f>
              <c:numCache>
                <c:formatCode>0</c:formatCode>
                <c:ptCount val="21"/>
                <c:pt idx="0">
                  <c:v>-359810.66666666669</c:v>
                </c:pt>
                <c:pt idx="1">
                  <c:v>-359810.66666666669</c:v>
                </c:pt>
                <c:pt idx="2">
                  <c:v>-389198.33333333331</c:v>
                </c:pt>
                <c:pt idx="3">
                  <c:v>-389198.33333333331</c:v>
                </c:pt>
                <c:pt idx="4">
                  <c:v>-408682.4</c:v>
                </c:pt>
                <c:pt idx="5">
                  <c:v>-408682.4</c:v>
                </c:pt>
                <c:pt idx="6">
                  <c:v>-408777</c:v>
                </c:pt>
                <c:pt idx="7">
                  <c:v>-408777</c:v>
                </c:pt>
                <c:pt idx="8">
                  <c:v>-379972.57142857142</c:v>
                </c:pt>
                <c:pt idx="9">
                  <c:v>-379972.57142857142</c:v>
                </c:pt>
                <c:pt idx="10">
                  <c:v>-387058.86666666664</c:v>
                </c:pt>
                <c:pt idx="11">
                  <c:v>-387058.86666666664</c:v>
                </c:pt>
                <c:pt idx="12">
                  <c:v>-422574.73333333334</c:v>
                </c:pt>
                <c:pt idx="13">
                  <c:v>-422574.73333333334</c:v>
                </c:pt>
                <c:pt idx="14">
                  <c:v>-394894.9</c:v>
                </c:pt>
                <c:pt idx="15">
                  <c:v>-394894.9</c:v>
                </c:pt>
                <c:pt idx="16">
                  <c:v>-277795.06666666665</c:v>
                </c:pt>
                <c:pt idx="17">
                  <c:v>-277795.06666666665</c:v>
                </c:pt>
                <c:pt idx="18">
                  <c:v>-57173.56</c:v>
                </c:pt>
                <c:pt idx="19">
                  <c:v>-57173.56</c:v>
                </c:pt>
                <c:pt idx="20">
                  <c:v>0</c:v>
                </c:pt>
              </c:numCache>
            </c:numRef>
          </c:xVal>
          <c:yVal>
            <c:numRef>
              <c:f>'FM 2019_âge regroupé'!$A$24:$A$44</c:f>
              <c:numCache>
                <c:formatCode>General</c:formatCode>
                <c:ptCount val="21"/>
                <c:pt idx="0">
                  <c:v>0</c:v>
                </c:pt>
                <c:pt idx="1">
                  <c:v>2.9998999999999998</c:v>
                </c:pt>
                <c:pt idx="2">
                  <c:v>3</c:v>
                </c:pt>
                <c:pt idx="3">
                  <c:v>5.9999000000000002</c:v>
                </c:pt>
                <c:pt idx="4">
                  <c:v>6</c:v>
                </c:pt>
                <c:pt idx="5">
                  <c:v>10.9999</c:v>
                </c:pt>
                <c:pt idx="6">
                  <c:v>11</c:v>
                </c:pt>
                <c:pt idx="7">
                  <c:v>17.9999</c:v>
                </c:pt>
                <c:pt idx="8">
                  <c:v>18</c:v>
                </c:pt>
                <c:pt idx="9">
                  <c:v>24.9999</c:v>
                </c:pt>
                <c:pt idx="10">
                  <c:v>25</c:v>
                </c:pt>
                <c:pt idx="11">
                  <c:v>39.999899999999997</c:v>
                </c:pt>
                <c:pt idx="12">
                  <c:v>40</c:v>
                </c:pt>
                <c:pt idx="13">
                  <c:v>54.999899999999997</c:v>
                </c:pt>
                <c:pt idx="14">
                  <c:v>55</c:v>
                </c:pt>
                <c:pt idx="15">
                  <c:v>64.999899999999997</c:v>
                </c:pt>
                <c:pt idx="16">
                  <c:v>65</c:v>
                </c:pt>
                <c:pt idx="17">
                  <c:v>79.999899999999997</c:v>
                </c:pt>
                <c:pt idx="18">
                  <c:v>80</c:v>
                </c:pt>
                <c:pt idx="19">
                  <c:v>104.9999</c:v>
                </c:pt>
                <c:pt idx="20">
                  <c:v>105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FA7-4DBD-8875-B5E875F7A949}"/>
            </c:ext>
          </c:extLst>
        </c:ser>
        <c:ser>
          <c:idx val="5"/>
          <c:order val="5"/>
          <c:tx>
            <c:v>Femmes âges regroupés classes variables</c:v>
          </c:tx>
          <c:spPr>
            <a:ln w="19050"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'FM 2019_âge regroupé'!$C$24:$C$44</c:f>
              <c:numCache>
                <c:formatCode>0</c:formatCode>
                <c:ptCount val="21"/>
                <c:pt idx="0">
                  <c:v>345072.33333333331</c:v>
                </c:pt>
                <c:pt idx="1">
                  <c:v>345072.33333333331</c:v>
                </c:pt>
                <c:pt idx="2">
                  <c:v>373900.33333333331</c:v>
                </c:pt>
                <c:pt idx="3">
                  <c:v>373900.33333333331</c:v>
                </c:pt>
                <c:pt idx="4">
                  <c:v>390090.8</c:v>
                </c:pt>
                <c:pt idx="5">
                  <c:v>390090.8</c:v>
                </c:pt>
                <c:pt idx="6">
                  <c:v>389080.28571428574</c:v>
                </c:pt>
                <c:pt idx="7">
                  <c:v>389080.28571428574</c:v>
                </c:pt>
                <c:pt idx="8">
                  <c:v>366626.57142857142</c:v>
                </c:pt>
                <c:pt idx="9">
                  <c:v>366626.57142857142</c:v>
                </c:pt>
                <c:pt idx="10">
                  <c:v>399982.6</c:v>
                </c:pt>
                <c:pt idx="11">
                  <c:v>399982.6</c:v>
                </c:pt>
                <c:pt idx="12">
                  <c:v>432819.4</c:v>
                </c:pt>
                <c:pt idx="13">
                  <c:v>432819.4</c:v>
                </c:pt>
                <c:pt idx="14">
                  <c:v>426001.9</c:v>
                </c:pt>
                <c:pt idx="15">
                  <c:v>426001.9</c:v>
                </c:pt>
                <c:pt idx="16">
                  <c:v>323538.40000000002</c:v>
                </c:pt>
                <c:pt idx="17">
                  <c:v>323538.40000000002</c:v>
                </c:pt>
                <c:pt idx="18">
                  <c:v>103716.8</c:v>
                </c:pt>
                <c:pt idx="19">
                  <c:v>103716.8</c:v>
                </c:pt>
                <c:pt idx="20">
                  <c:v>0</c:v>
                </c:pt>
              </c:numCache>
            </c:numRef>
          </c:xVal>
          <c:yVal>
            <c:numRef>
              <c:f>'FM 2019_âge regroupé'!$A$24:$A$44</c:f>
              <c:numCache>
                <c:formatCode>General</c:formatCode>
                <c:ptCount val="21"/>
                <c:pt idx="0">
                  <c:v>0</c:v>
                </c:pt>
                <c:pt idx="1">
                  <c:v>2.9998999999999998</c:v>
                </c:pt>
                <c:pt idx="2">
                  <c:v>3</c:v>
                </c:pt>
                <c:pt idx="3">
                  <c:v>5.9999000000000002</c:v>
                </c:pt>
                <c:pt idx="4">
                  <c:v>6</c:v>
                </c:pt>
                <c:pt idx="5">
                  <c:v>10.9999</c:v>
                </c:pt>
                <c:pt idx="6">
                  <c:v>11</c:v>
                </c:pt>
                <c:pt idx="7">
                  <c:v>17.9999</c:v>
                </c:pt>
                <c:pt idx="8">
                  <c:v>18</c:v>
                </c:pt>
                <c:pt idx="9">
                  <c:v>24.9999</c:v>
                </c:pt>
                <c:pt idx="10">
                  <c:v>25</c:v>
                </c:pt>
                <c:pt idx="11">
                  <c:v>39.999899999999997</c:v>
                </c:pt>
                <c:pt idx="12">
                  <c:v>40</c:v>
                </c:pt>
                <c:pt idx="13">
                  <c:v>54.999899999999997</c:v>
                </c:pt>
                <c:pt idx="14">
                  <c:v>55</c:v>
                </c:pt>
                <c:pt idx="15">
                  <c:v>64.999899999999997</c:v>
                </c:pt>
                <c:pt idx="16">
                  <c:v>65</c:v>
                </c:pt>
                <c:pt idx="17">
                  <c:v>79.999899999999997</c:v>
                </c:pt>
                <c:pt idx="18">
                  <c:v>80</c:v>
                </c:pt>
                <c:pt idx="19">
                  <c:v>104.9999</c:v>
                </c:pt>
                <c:pt idx="20">
                  <c:v>105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FA7-4DBD-8875-B5E875F7A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238528"/>
        <c:axId val="48239104"/>
      </c:scatterChart>
      <c:valAx>
        <c:axId val="482385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/>
                  <a:t>Effectif moyen par âge</a:t>
                </a:r>
              </a:p>
            </c:rich>
          </c:tx>
          <c:overlay val="0"/>
        </c:title>
        <c:numFmt formatCode="General;General" sourceLinked="0"/>
        <c:majorTickMark val="cross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fr-FR"/>
          </a:p>
        </c:txPr>
        <c:crossAx val="48239104"/>
        <c:crossesAt val="0"/>
        <c:crossBetween val="midCat"/>
      </c:valAx>
      <c:valAx>
        <c:axId val="48239104"/>
        <c:scaling>
          <c:orientation val="minMax"/>
          <c:max val="110"/>
          <c:min val="0"/>
        </c:scaling>
        <c:delete val="0"/>
        <c:axPos val="l"/>
        <c:numFmt formatCode="General;General" sourceLinked="0"/>
        <c:majorTickMark val="cross"/>
        <c:minorTickMark val="none"/>
        <c:tickLblPos val="high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fr-FR"/>
          </a:p>
        </c:txPr>
        <c:crossAx val="48238528"/>
        <c:crossesAt val="0"/>
        <c:crossBetween val="midCat"/>
        <c:maj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2.673978252718407E-3"/>
          <c:y val="3.0955388447508566E-3"/>
          <c:w val="0.99732602174728158"/>
          <c:h val="0.1391158279128152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84975767366721E-2"/>
          <c:y val="7.3934091571886851E-2"/>
          <c:w val="0.81728467301845753"/>
          <c:h val="0.81008603091280251"/>
        </c:manualLayout>
      </c:layout>
      <c:scatterChart>
        <c:scatterStyle val="lineMarker"/>
        <c:varyColors val="0"/>
        <c:ser>
          <c:idx val="1"/>
          <c:order val="0"/>
          <c:tx>
            <c:strRef>
              <c:f>'FM 2019_âge détaillé_effectif'!$G$7</c:f>
              <c:strCache>
                <c:ptCount val="1"/>
                <c:pt idx="0">
                  <c:v>Hommes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'FM 2019_âge détaillé_effectif'!$G$8:$G$113</c:f>
              <c:numCache>
                <c:formatCode>General</c:formatCode>
                <c:ptCount val="106"/>
                <c:pt idx="0">
                  <c:v>-352332</c:v>
                </c:pt>
                <c:pt idx="1">
                  <c:v>-357232</c:v>
                </c:pt>
                <c:pt idx="2">
                  <c:v>-369868</c:v>
                </c:pt>
                <c:pt idx="3">
                  <c:v>-381421</c:v>
                </c:pt>
                <c:pt idx="4">
                  <c:v>-388825</c:v>
                </c:pt>
                <c:pt idx="5">
                  <c:v>-397348</c:v>
                </c:pt>
                <c:pt idx="6">
                  <c:v>-403819</c:v>
                </c:pt>
                <c:pt idx="7">
                  <c:v>-407748</c:v>
                </c:pt>
                <c:pt idx="8">
                  <c:v>-408388</c:v>
                </c:pt>
                <c:pt idx="9">
                  <c:v>-412152</c:v>
                </c:pt>
                <c:pt idx="10">
                  <c:v>-411305</c:v>
                </c:pt>
                <c:pt idx="11">
                  <c:v>-409569</c:v>
                </c:pt>
                <c:pt idx="12">
                  <c:v>-405953</c:v>
                </c:pt>
                <c:pt idx="13">
                  <c:v>-405305</c:v>
                </c:pt>
                <c:pt idx="14">
                  <c:v>-405898</c:v>
                </c:pt>
                <c:pt idx="15">
                  <c:v>-409556</c:v>
                </c:pt>
                <c:pt idx="16">
                  <c:v>-412646</c:v>
                </c:pt>
                <c:pt idx="17">
                  <c:v>-412512</c:v>
                </c:pt>
                <c:pt idx="18">
                  <c:v>-413241</c:v>
                </c:pt>
                <c:pt idx="19">
                  <c:v>-398976</c:v>
                </c:pt>
                <c:pt idx="20">
                  <c:v>-385909</c:v>
                </c:pt>
                <c:pt idx="21">
                  <c:v>-373177</c:v>
                </c:pt>
                <c:pt idx="22">
                  <c:v>-363861</c:v>
                </c:pt>
                <c:pt idx="23">
                  <c:v>-363499</c:v>
                </c:pt>
                <c:pt idx="24">
                  <c:v>-361146</c:v>
                </c:pt>
                <c:pt idx="25">
                  <c:v>-361979</c:v>
                </c:pt>
                <c:pt idx="26">
                  <c:v>-366271</c:v>
                </c:pt>
                <c:pt idx="27">
                  <c:v>-373592</c:v>
                </c:pt>
                <c:pt idx="28">
                  <c:v>-375978</c:v>
                </c:pt>
                <c:pt idx="29">
                  <c:v>-382813</c:v>
                </c:pt>
                <c:pt idx="30">
                  <c:v>-384812</c:v>
                </c:pt>
                <c:pt idx="31">
                  <c:v>-384728</c:v>
                </c:pt>
                <c:pt idx="32">
                  <c:v>-385968</c:v>
                </c:pt>
                <c:pt idx="33">
                  <c:v>-390249</c:v>
                </c:pt>
                <c:pt idx="34">
                  <c:v>-395193</c:v>
                </c:pt>
                <c:pt idx="35">
                  <c:v>-400481</c:v>
                </c:pt>
                <c:pt idx="36">
                  <c:v>-400717</c:v>
                </c:pt>
                <c:pt idx="37">
                  <c:v>-403296</c:v>
                </c:pt>
                <c:pt idx="38">
                  <c:v>-400334</c:v>
                </c:pt>
                <c:pt idx="39">
                  <c:v>-399473</c:v>
                </c:pt>
                <c:pt idx="40">
                  <c:v>-391290</c:v>
                </c:pt>
                <c:pt idx="41">
                  <c:v>-394107</c:v>
                </c:pt>
                <c:pt idx="42">
                  <c:v>-402405</c:v>
                </c:pt>
                <c:pt idx="43">
                  <c:v>-414736</c:v>
                </c:pt>
                <c:pt idx="44">
                  <c:v>-426414</c:v>
                </c:pt>
                <c:pt idx="45">
                  <c:v>-436827</c:v>
                </c:pt>
                <c:pt idx="46">
                  <c:v>-440141</c:v>
                </c:pt>
                <c:pt idx="47">
                  <c:v>-437171</c:v>
                </c:pt>
                <c:pt idx="48">
                  <c:v>-430055</c:v>
                </c:pt>
                <c:pt idx="49">
                  <c:v>-429801</c:v>
                </c:pt>
                <c:pt idx="50">
                  <c:v>-427427</c:v>
                </c:pt>
                <c:pt idx="51">
                  <c:v>-428801</c:v>
                </c:pt>
                <c:pt idx="52">
                  <c:v>-429311</c:v>
                </c:pt>
                <c:pt idx="53">
                  <c:v>-425853</c:v>
                </c:pt>
                <c:pt idx="54">
                  <c:v>-424282</c:v>
                </c:pt>
                <c:pt idx="55">
                  <c:v>-420029</c:v>
                </c:pt>
                <c:pt idx="56">
                  <c:v>-413428</c:v>
                </c:pt>
                <c:pt idx="57">
                  <c:v>-407675</c:v>
                </c:pt>
                <c:pt idx="58">
                  <c:v>-402290</c:v>
                </c:pt>
                <c:pt idx="59">
                  <c:v>-397055</c:v>
                </c:pt>
                <c:pt idx="60">
                  <c:v>-391618</c:v>
                </c:pt>
                <c:pt idx="61">
                  <c:v>-384818</c:v>
                </c:pt>
                <c:pt idx="62">
                  <c:v>-381582</c:v>
                </c:pt>
                <c:pt idx="63">
                  <c:v>-378088</c:v>
                </c:pt>
                <c:pt idx="64">
                  <c:v>-372365</c:v>
                </c:pt>
                <c:pt idx="65">
                  <c:v>-370492</c:v>
                </c:pt>
                <c:pt idx="66">
                  <c:v>-367472</c:v>
                </c:pt>
                <c:pt idx="67">
                  <c:v>-369824</c:v>
                </c:pt>
                <c:pt idx="68">
                  <c:v>-365054</c:v>
                </c:pt>
                <c:pt idx="69">
                  <c:v>-359948</c:v>
                </c:pt>
                <c:pt idx="70">
                  <c:v>-330546</c:v>
                </c:pt>
                <c:pt idx="71">
                  <c:v>-305189</c:v>
                </c:pt>
                <c:pt idx="72">
                  <c:v>-279218</c:v>
                </c:pt>
                <c:pt idx="73">
                  <c:v>-249364</c:v>
                </c:pt>
                <c:pt idx="74">
                  <c:v>-221232</c:v>
                </c:pt>
                <c:pt idx="75">
                  <c:v>-206447</c:v>
                </c:pt>
                <c:pt idx="76">
                  <c:v>-197478</c:v>
                </c:pt>
                <c:pt idx="77">
                  <c:v>-188836</c:v>
                </c:pt>
                <c:pt idx="78">
                  <c:v>-180151</c:v>
                </c:pt>
                <c:pt idx="79">
                  <c:v>-175674</c:v>
                </c:pt>
                <c:pt idx="80">
                  <c:v>-168997</c:v>
                </c:pt>
                <c:pt idx="81">
                  <c:v>-160391</c:v>
                </c:pt>
                <c:pt idx="82">
                  <c:v>-150658</c:v>
                </c:pt>
                <c:pt idx="83">
                  <c:v>-140911</c:v>
                </c:pt>
                <c:pt idx="84">
                  <c:v>-129312</c:v>
                </c:pt>
                <c:pt idx="85">
                  <c:v>-118191</c:v>
                </c:pt>
                <c:pt idx="86">
                  <c:v>-105193</c:v>
                </c:pt>
                <c:pt idx="87">
                  <c:v>-92124</c:v>
                </c:pt>
                <c:pt idx="88">
                  <c:v>-78522</c:v>
                </c:pt>
                <c:pt idx="89">
                  <c:v>-66294</c:v>
                </c:pt>
                <c:pt idx="90">
                  <c:v>-54081</c:v>
                </c:pt>
                <c:pt idx="91">
                  <c:v>-43674</c:v>
                </c:pt>
                <c:pt idx="92">
                  <c:v>-34697</c:v>
                </c:pt>
                <c:pt idx="93">
                  <c:v>-26607</c:v>
                </c:pt>
                <c:pt idx="94">
                  <c:v>-20236</c:v>
                </c:pt>
                <c:pt idx="95">
                  <c:v>-14566</c:v>
                </c:pt>
                <c:pt idx="96">
                  <c:v>-9743</c:v>
                </c:pt>
                <c:pt idx="97">
                  <c:v>-5990</c:v>
                </c:pt>
                <c:pt idx="98">
                  <c:v>-3512</c:v>
                </c:pt>
                <c:pt idx="99">
                  <c:v>-2006</c:v>
                </c:pt>
                <c:pt idx="100">
                  <c:v>-726.8</c:v>
                </c:pt>
                <c:pt idx="101">
                  <c:v>-726.8</c:v>
                </c:pt>
                <c:pt idx="102">
                  <c:v>-726.8</c:v>
                </c:pt>
                <c:pt idx="103">
                  <c:v>-726.8</c:v>
                </c:pt>
                <c:pt idx="104">
                  <c:v>-726.8</c:v>
                </c:pt>
                <c:pt idx="105">
                  <c:v>0</c:v>
                </c:pt>
              </c:numCache>
            </c:numRef>
          </c:xVal>
          <c:yVal>
            <c:numRef>
              <c:f>'FM 2019_âge détaillé_effectif'!$F$8:$F$113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FC4-410E-BABF-E76F7CDB2767}"/>
            </c:ext>
          </c:extLst>
        </c:ser>
        <c:ser>
          <c:idx val="2"/>
          <c:order val="1"/>
          <c:tx>
            <c:strRef>
              <c:f>'FM 2019_âge détaillé_effectif'!$H$7</c:f>
              <c:strCache>
                <c:ptCount val="1"/>
                <c:pt idx="0">
                  <c:v>Femmes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'FM 2019_âge détaillé_effectif'!$H$8:$H$113</c:f>
              <c:numCache>
                <c:formatCode>General</c:formatCode>
                <c:ptCount val="106"/>
                <c:pt idx="0">
                  <c:v>335610</c:v>
                </c:pt>
                <c:pt idx="1">
                  <c:v>344365</c:v>
                </c:pt>
                <c:pt idx="2">
                  <c:v>355243</c:v>
                </c:pt>
                <c:pt idx="3">
                  <c:v>364740</c:v>
                </c:pt>
                <c:pt idx="4">
                  <c:v>374186</c:v>
                </c:pt>
                <c:pt idx="5">
                  <c:v>382775</c:v>
                </c:pt>
                <c:pt idx="6">
                  <c:v>385246</c:v>
                </c:pt>
                <c:pt idx="7">
                  <c:v>389983</c:v>
                </c:pt>
                <c:pt idx="8">
                  <c:v>390097</c:v>
                </c:pt>
                <c:pt idx="9">
                  <c:v>392996</c:v>
                </c:pt>
                <c:pt idx="10">
                  <c:v>392131</c:v>
                </c:pt>
                <c:pt idx="11">
                  <c:v>390935</c:v>
                </c:pt>
                <c:pt idx="12">
                  <c:v>388955</c:v>
                </c:pt>
                <c:pt idx="13">
                  <c:v>386795</c:v>
                </c:pt>
                <c:pt idx="14">
                  <c:v>387734</c:v>
                </c:pt>
                <c:pt idx="15">
                  <c:v>389212</c:v>
                </c:pt>
                <c:pt idx="16">
                  <c:v>389835</c:v>
                </c:pt>
                <c:pt idx="17">
                  <c:v>390097</c:v>
                </c:pt>
                <c:pt idx="18">
                  <c:v>389014</c:v>
                </c:pt>
                <c:pt idx="19">
                  <c:v>377738</c:v>
                </c:pt>
                <c:pt idx="20">
                  <c:v>366314</c:v>
                </c:pt>
                <c:pt idx="21">
                  <c:v>359839</c:v>
                </c:pt>
                <c:pt idx="22">
                  <c:v>357252</c:v>
                </c:pt>
                <c:pt idx="23">
                  <c:v>355983</c:v>
                </c:pt>
                <c:pt idx="24">
                  <c:v>360247</c:v>
                </c:pt>
                <c:pt idx="25">
                  <c:v>363315</c:v>
                </c:pt>
                <c:pt idx="26">
                  <c:v>369957</c:v>
                </c:pt>
                <c:pt idx="27">
                  <c:v>379665</c:v>
                </c:pt>
                <c:pt idx="28">
                  <c:v>388409</c:v>
                </c:pt>
                <c:pt idx="29">
                  <c:v>395104</c:v>
                </c:pt>
                <c:pt idx="30">
                  <c:v>400649</c:v>
                </c:pt>
                <c:pt idx="31">
                  <c:v>403587</c:v>
                </c:pt>
                <c:pt idx="32">
                  <c:v>403719</c:v>
                </c:pt>
                <c:pt idx="33">
                  <c:v>408830</c:v>
                </c:pt>
                <c:pt idx="34">
                  <c:v>412817</c:v>
                </c:pt>
                <c:pt idx="35">
                  <c:v>416040</c:v>
                </c:pt>
                <c:pt idx="36">
                  <c:v>416704</c:v>
                </c:pt>
                <c:pt idx="37">
                  <c:v>418837</c:v>
                </c:pt>
                <c:pt idx="38">
                  <c:v>412943</c:v>
                </c:pt>
                <c:pt idx="39">
                  <c:v>409163</c:v>
                </c:pt>
                <c:pt idx="40">
                  <c:v>399212</c:v>
                </c:pt>
                <c:pt idx="41">
                  <c:v>401243</c:v>
                </c:pt>
                <c:pt idx="42">
                  <c:v>411199</c:v>
                </c:pt>
                <c:pt idx="43">
                  <c:v>421020</c:v>
                </c:pt>
                <c:pt idx="44">
                  <c:v>434240</c:v>
                </c:pt>
                <c:pt idx="45">
                  <c:v>441950</c:v>
                </c:pt>
                <c:pt idx="46">
                  <c:v>445335</c:v>
                </c:pt>
                <c:pt idx="47">
                  <c:v>443663</c:v>
                </c:pt>
                <c:pt idx="48">
                  <c:v>441656</c:v>
                </c:pt>
                <c:pt idx="49">
                  <c:v>440310</c:v>
                </c:pt>
                <c:pt idx="50">
                  <c:v>439515</c:v>
                </c:pt>
                <c:pt idx="51">
                  <c:v>442590</c:v>
                </c:pt>
                <c:pt idx="52">
                  <c:v>443960</c:v>
                </c:pt>
                <c:pt idx="53">
                  <c:v>443771</c:v>
                </c:pt>
                <c:pt idx="54">
                  <c:v>442627</c:v>
                </c:pt>
                <c:pt idx="55">
                  <c:v>440179</c:v>
                </c:pt>
                <c:pt idx="56">
                  <c:v>435579</c:v>
                </c:pt>
                <c:pt idx="57">
                  <c:v>432414</c:v>
                </c:pt>
                <c:pt idx="58">
                  <c:v>429494</c:v>
                </c:pt>
                <c:pt idx="59">
                  <c:v>428096</c:v>
                </c:pt>
                <c:pt idx="60">
                  <c:v>425917</c:v>
                </c:pt>
                <c:pt idx="61">
                  <c:v>421824</c:v>
                </c:pt>
                <c:pt idx="62">
                  <c:v>417559</c:v>
                </c:pt>
                <c:pt idx="63">
                  <c:v>415196</c:v>
                </c:pt>
                <c:pt idx="64">
                  <c:v>413762</c:v>
                </c:pt>
                <c:pt idx="65">
                  <c:v>412269</c:v>
                </c:pt>
                <c:pt idx="66">
                  <c:v>412567</c:v>
                </c:pt>
                <c:pt idx="67">
                  <c:v>412765</c:v>
                </c:pt>
                <c:pt idx="68">
                  <c:v>405939</c:v>
                </c:pt>
                <c:pt idx="69">
                  <c:v>405475</c:v>
                </c:pt>
                <c:pt idx="70">
                  <c:v>376052</c:v>
                </c:pt>
                <c:pt idx="71">
                  <c:v>349451</c:v>
                </c:pt>
                <c:pt idx="72">
                  <c:v>323015</c:v>
                </c:pt>
                <c:pt idx="73">
                  <c:v>293276</c:v>
                </c:pt>
                <c:pt idx="74">
                  <c:v>261264</c:v>
                </c:pt>
                <c:pt idx="75">
                  <c:v>250287</c:v>
                </c:pt>
                <c:pt idx="76">
                  <c:v>243824</c:v>
                </c:pt>
                <c:pt idx="77">
                  <c:v>236884</c:v>
                </c:pt>
                <c:pt idx="78">
                  <c:v>234101</c:v>
                </c:pt>
                <c:pt idx="79">
                  <c:v>235905</c:v>
                </c:pt>
                <c:pt idx="80">
                  <c:v>234643</c:v>
                </c:pt>
                <c:pt idx="81">
                  <c:v>228873</c:v>
                </c:pt>
                <c:pt idx="82">
                  <c:v>224633</c:v>
                </c:pt>
                <c:pt idx="83">
                  <c:v>217350</c:v>
                </c:pt>
                <c:pt idx="84">
                  <c:v>209466</c:v>
                </c:pt>
                <c:pt idx="85">
                  <c:v>203240</c:v>
                </c:pt>
                <c:pt idx="86">
                  <c:v>188386</c:v>
                </c:pt>
                <c:pt idx="87">
                  <c:v>175243</c:v>
                </c:pt>
                <c:pt idx="88">
                  <c:v>158201</c:v>
                </c:pt>
                <c:pt idx="89">
                  <c:v>141231</c:v>
                </c:pt>
                <c:pt idx="90">
                  <c:v>123642</c:v>
                </c:pt>
                <c:pt idx="91">
                  <c:v>107318</c:v>
                </c:pt>
                <c:pt idx="92">
                  <c:v>91017</c:v>
                </c:pt>
                <c:pt idx="93">
                  <c:v>76857</c:v>
                </c:pt>
                <c:pt idx="94">
                  <c:v>62233</c:v>
                </c:pt>
                <c:pt idx="95">
                  <c:v>49879</c:v>
                </c:pt>
                <c:pt idx="96">
                  <c:v>35582</c:v>
                </c:pt>
                <c:pt idx="97">
                  <c:v>23775</c:v>
                </c:pt>
                <c:pt idx="98">
                  <c:v>15198</c:v>
                </c:pt>
                <c:pt idx="99">
                  <c:v>9306</c:v>
                </c:pt>
                <c:pt idx="100">
                  <c:v>3369</c:v>
                </c:pt>
                <c:pt idx="101">
                  <c:v>3369</c:v>
                </c:pt>
                <c:pt idx="102">
                  <c:v>3369</c:v>
                </c:pt>
                <c:pt idx="103">
                  <c:v>3369</c:v>
                </c:pt>
                <c:pt idx="104">
                  <c:v>3369</c:v>
                </c:pt>
                <c:pt idx="105">
                  <c:v>0</c:v>
                </c:pt>
              </c:numCache>
            </c:numRef>
          </c:xVal>
          <c:yVal>
            <c:numRef>
              <c:f>'FM 2019_âge détaillé_effectif'!$F$8:$F$113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FC4-410E-BABF-E76F7CDB2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490624"/>
        <c:axId val="187072512"/>
      </c:scatterChart>
      <c:valAx>
        <c:axId val="1714906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/>
                  <a:t>Effectif</a:t>
                </a:r>
              </a:p>
            </c:rich>
          </c:tx>
          <c:overlay val="0"/>
        </c:title>
        <c:numFmt formatCode="General;General" sourceLinked="0"/>
        <c:majorTickMark val="cross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fr-FR"/>
          </a:p>
        </c:txPr>
        <c:crossAx val="187072512"/>
        <c:crosses val="autoZero"/>
        <c:crossBetween val="midCat"/>
      </c:valAx>
      <c:valAx>
        <c:axId val="187072512"/>
        <c:scaling>
          <c:orientation val="minMax"/>
          <c:max val="105"/>
          <c:min val="0"/>
        </c:scaling>
        <c:delete val="0"/>
        <c:axPos val="l"/>
        <c:numFmt formatCode="General;General" sourceLinked="0"/>
        <c:majorTickMark val="cross"/>
        <c:minorTickMark val="none"/>
        <c:tickLblPos val="high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fr-FR"/>
          </a:p>
        </c:txPr>
        <c:crossAx val="171490624"/>
        <c:crossesAt val="0"/>
        <c:crossBetween val="midCat"/>
        <c:maj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8.1245341101344556E-2"/>
          <c:y val="9.3050505050505064E-2"/>
          <c:w val="0.32752852581634079"/>
          <c:h val="0.146124552612741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84975767366721E-2"/>
          <c:y val="7.3934091571886851E-2"/>
          <c:w val="0.81728467301845753"/>
          <c:h val="0.81008603091280251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'FM 2019_âge détaillé_%'!$H$7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cat>
            <c:numRef>
              <c:f>'FM 2019_âge détaillé_%'!$F$8:$F$113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cat>
          <c:val>
            <c:numRef>
              <c:f>'FM 2019_âge détaillé_%'!$H$8:$H$113</c:f>
              <c:numCache>
                <c:formatCode>General</c:formatCode>
                <c:ptCount val="106"/>
                <c:pt idx="0">
                  <c:v>51.555554954740607</c:v>
                </c:pt>
                <c:pt idx="1">
                  <c:v>52.900475796279167</c:v>
                </c:pt>
                <c:pt idx="2">
                  <c:v>54.571526500363277</c:v>
                </c:pt>
                <c:pt idx="3">
                  <c:v>56.03043149546226</c:v>
                </c:pt>
                <c:pt idx="4">
                  <c:v>57.481502000222193</c:v>
                </c:pt>
                <c:pt idx="5">
                  <c:v>58.800922343794397</c:v>
                </c:pt>
                <c:pt idx="6">
                  <c:v>59.180511081594709</c:v>
                </c:pt>
                <c:pt idx="7">
                  <c:v>59.908196978381476</c:v>
                </c:pt>
                <c:pt idx="8">
                  <c:v>59.925709368551139</c:v>
                </c:pt>
                <c:pt idx="9">
                  <c:v>60.371046378216505</c:v>
                </c:pt>
                <c:pt idx="10">
                  <c:v>60.238167277367751</c:v>
                </c:pt>
                <c:pt idx="11">
                  <c:v>60.05444079804392</c:v>
                </c:pt>
                <c:pt idx="12">
                  <c:v>59.750278231939255</c:v>
                </c:pt>
                <c:pt idx="13">
                  <c:v>59.418464523461438</c:v>
                </c:pt>
                <c:pt idx="14">
                  <c:v>59.562711316174713</c:v>
                </c:pt>
                <c:pt idx="15">
                  <c:v>59.78975791854981</c:v>
                </c:pt>
                <c:pt idx="16">
                  <c:v>59.88546159465244</c:v>
                </c:pt>
                <c:pt idx="17">
                  <c:v>59.925709368551139</c:v>
                </c:pt>
                <c:pt idx="18">
                  <c:v>59.759341661939345</c:v>
                </c:pt>
                <c:pt idx="19">
                  <c:v>58.027151209719044</c:v>
                </c:pt>
                <c:pt idx="20">
                  <c:v>56.272225373769707</c:v>
                </c:pt>
                <c:pt idx="21">
                  <c:v>55.277552335624407</c:v>
                </c:pt>
                <c:pt idx="22">
                  <c:v>54.88014397273917</c:v>
                </c:pt>
                <c:pt idx="23">
                  <c:v>54.685203419008452</c:v>
                </c:pt>
                <c:pt idx="24">
                  <c:v>55.340228258336879</c:v>
                </c:pt>
                <c:pt idx="25">
                  <c:v>55.811526618341482</c:v>
                </c:pt>
                <c:pt idx="26">
                  <c:v>56.831853771910765</c:v>
                </c:pt>
                <c:pt idx="27">
                  <c:v>58.32317205056939</c:v>
                </c:pt>
                <c:pt idx="28">
                  <c:v>59.666403100074028</c:v>
                </c:pt>
                <c:pt idx="29">
                  <c:v>60.694871978897631</c:v>
                </c:pt>
                <c:pt idx="30">
                  <c:v>61.546680781448323</c:v>
                </c:pt>
                <c:pt idx="31">
                  <c:v>61.998008871961204</c:v>
                </c:pt>
                <c:pt idx="32">
                  <c:v>62.018286376368181</c:v>
                </c:pt>
                <c:pt idx="33">
                  <c:v>62.803425202308048</c:v>
                </c:pt>
                <c:pt idx="34">
                  <c:v>63.415898005873352</c:v>
                </c:pt>
                <c:pt idx="35">
                  <c:v>63.911007071810388</c:v>
                </c:pt>
                <c:pt idx="36">
                  <c:v>64.013009063675781</c:v>
                </c:pt>
                <c:pt idx="37">
                  <c:v>64.340675100797625</c:v>
                </c:pt>
                <c:pt idx="38">
                  <c:v>63.435253805534558</c:v>
                </c:pt>
                <c:pt idx="39">
                  <c:v>62.854579815698379</c:v>
                </c:pt>
                <c:pt idx="40">
                  <c:v>61.325932494835996</c:v>
                </c:pt>
                <c:pt idx="41">
                  <c:v>61.637929551279719</c:v>
                </c:pt>
                <c:pt idx="42">
                  <c:v>63.167344959430245</c:v>
                </c:pt>
                <c:pt idx="43">
                  <c:v>64.676022010800907</c:v>
                </c:pt>
                <c:pt idx="44">
                  <c:v>66.70684480065124</c:v>
                </c:pt>
                <c:pt idx="45">
                  <c:v>67.891235398967893</c:v>
                </c:pt>
                <c:pt idx="46">
                  <c:v>68.411230493040762</c:v>
                </c:pt>
                <c:pt idx="47">
                  <c:v>68.154382103885709</c:v>
                </c:pt>
                <c:pt idx="48">
                  <c:v>67.846071866425078</c:v>
                </c:pt>
                <c:pt idx="49">
                  <c:v>67.639302768456957</c:v>
                </c:pt>
                <c:pt idx="50">
                  <c:v>67.517176889642201</c:v>
                </c:pt>
                <c:pt idx="51">
                  <c:v>67.989550571850202</c:v>
                </c:pt>
                <c:pt idx="52">
                  <c:v>68.200006488801407</c:v>
                </c:pt>
                <c:pt idx="53">
                  <c:v>68.170972789309602</c:v>
                </c:pt>
                <c:pt idx="54">
                  <c:v>67.995234417782456</c:v>
                </c:pt>
                <c:pt idx="55">
                  <c:v>67.619178881507608</c:v>
                </c:pt>
                <c:pt idx="56">
                  <c:v>66.912538576415955</c:v>
                </c:pt>
                <c:pt idx="57">
                  <c:v>66.426339323021381</c:v>
                </c:pt>
                <c:pt idx="58">
                  <c:v>65.977776346745813</c:v>
                </c:pt>
                <c:pt idx="59">
                  <c:v>65.763019140981015</c:v>
                </c:pt>
                <c:pt idx="60">
                  <c:v>65.428286700808243</c:v>
                </c:pt>
                <c:pt idx="61">
                  <c:v>64.799530446734309</c:v>
                </c:pt>
                <c:pt idx="62">
                  <c:v>64.144351989948262</c:v>
                </c:pt>
                <c:pt idx="63">
                  <c:v>63.781353937571829</c:v>
                </c:pt>
                <c:pt idx="64">
                  <c:v>63.561066503332391</c:v>
                </c:pt>
                <c:pt idx="65">
                  <c:v>63.331715639092863</c:v>
                </c:pt>
                <c:pt idx="66">
                  <c:v>63.377493641466195</c:v>
                </c:pt>
                <c:pt idx="67">
                  <c:v>63.40790989807666</c:v>
                </c:pt>
                <c:pt idx="68">
                  <c:v>62.359317132303708</c:v>
                </c:pt>
                <c:pt idx="69">
                  <c:v>62.288038631964035</c:v>
                </c:pt>
                <c:pt idx="70">
                  <c:v>57.768152176157194</c:v>
                </c:pt>
                <c:pt idx="71">
                  <c:v>53.681774185778316</c:v>
                </c:pt>
                <c:pt idx="72">
                  <c:v>49.620743075908159</c:v>
                </c:pt>
                <c:pt idx="73">
                  <c:v>45.05231350349068</c:v>
                </c:pt>
                <c:pt idx="74">
                  <c:v>40.134711449883348</c:v>
                </c:pt>
                <c:pt idx="75">
                  <c:v>38.448452617494006</c:v>
                </c:pt>
                <c:pt idx="76">
                  <c:v>37.455622988840247</c:v>
                </c:pt>
                <c:pt idx="77">
                  <c:v>36.389517832897631</c:v>
                </c:pt>
                <c:pt idx="78">
                  <c:v>35.962000448317191</c:v>
                </c:pt>
                <c:pt idx="79">
                  <c:v>36.239126341879214</c:v>
                </c:pt>
                <c:pt idx="80">
                  <c:v>36.045261110351902</c:v>
                </c:pt>
                <c:pt idx="81">
                  <c:v>35.158888379834771</c:v>
                </c:pt>
                <c:pt idx="82">
                  <c:v>34.507550359489429</c:v>
                </c:pt>
                <c:pt idx="83">
                  <c:v>33.388754415580202</c:v>
                </c:pt>
                <c:pt idx="84">
                  <c:v>32.177634379636174</c:v>
                </c:pt>
                <c:pt idx="85">
                  <c:v>31.221212088440396</c:v>
                </c:pt>
                <c:pt idx="86">
                  <c:v>28.939378372824901</c:v>
                </c:pt>
                <c:pt idx="87">
                  <c:v>26.920384127211967</c:v>
                </c:pt>
                <c:pt idx="88">
                  <c:v>24.302435414305055</c:v>
                </c:pt>
                <c:pt idx="89">
                  <c:v>21.695547158347402</c:v>
                </c:pt>
                <c:pt idx="90">
                  <c:v>18.993569696117632</c:v>
                </c:pt>
                <c:pt idx="91">
                  <c:v>16.485918317788066</c:v>
                </c:pt>
                <c:pt idx="92">
                  <c:v>13.981800140983959</c:v>
                </c:pt>
                <c:pt idx="93">
                  <c:v>11.806576940962723</c:v>
                </c:pt>
                <c:pt idx="94">
                  <c:v>9.5600752406018064</c:v>
                </c:pt>
                <c:pt idx="95">
                  <c:v>7.6622851690578555</c:v>
                </c:pt>
                <c:pt idx="96">
                  <c:v>5.4660163773414991</c:v>
                </c:pt>
                <c:pt idx="97">
                  <c:v>3.6522550551204018</c:v>
                </c:pt>
                <c:pt idx="98">
                  <c:v>2.334678121039742</c:v>
                </c:pt>
                <c:pt idx="99">
                  <c:v>1.4295640606919224</c:v>
                </c:pt>
                <c:pt idx="100">
                  <c:v>0.51753721475081527</c:v>
                </c:pt>
                <c:pt idx="101">
                  <c:v>0.51753721475081527</c:v>
                </c:pt>
                <c:pt idx="102">
                  <c:v>0.51753721475081527</c:v>
                </c:pt>
                <c:pt idx="103">
                  <c:v>0.51753721475081527</c:v>
                </c:pt>
                <c:pt idx="104">
                  <c:v>0.51753721475081527</c:v>
                </c:pt>
                <c:pt idx="10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91-45E0-A12A-AC41F328B3EA}"/>
            </c:ext>
          </c:extLst>
        </c:ser>
        <c:ser>
          <c:idx val="1"/>
          <c:order val="1"/>
          <c:tx>
            <c:strRef>
              <c:f>'FM 2019_âge détaillé_%'!$G$7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'FM 2019_âge détaillé_%'!$F$8:$F$113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cat>
          <c:val>
            <c:numRef>
              <c:f>'FM 2019_âge détaillé_%'!$G$8:$G$113</c:f>
              <c:numCache>
                <c:formatCode>General</c:formatCode>
                <c:ptCount val="106"/>
                <c:pt idx="0">
                  <c:v>-54.124346081206369</c:v>
                </c:pt>
                <c:pt idx="1">
                  <c:v>-54.877071623586595</c:v>
                </c:pt>
                <c:pt idx="2">
                  <c:v>-56.81818181818182</c:v>
                </c:pt>
                <c:pt idx="3">
                  <c:v>-58.592924306165244</c:v>
                </c:pt>
                <c:pt idx="4">
                  <c:v>-59.730307962447533</c:v>
                </c:pt>
                <c:pt idx="5">
                  <c:v>-61.039589553816249</c:v>
                </c:pt>
                <c:pt idx="6">
                  <c:v>-62.033648122131041</c:v>
                </c:pt>
                <c:pt idx="7">
                  <c:v>-62.637211113153882</c:v>
                </c:pt>
                <c:pt idx="8">
                  <c:v>-62.735526286036198</c:v>
                </c:pt>
                <c:pt idx="9">
                  <c:v>-63.313742396550317</c:v>
                </c:pt>
                <c:pt idx="10">
                  <c:v>-63.183628409938876</c:v>
                </c:pt>
                <c:pt idx="11">
                  <c:v>-62.916948503495597</c:v>
                </c:pt>
                <c:pt idx="12">
                  <c:v>-62.361467776710512</c:v>
                </c:pt>
                <c:pt idx="13">
                  <c:v>-62.261923664167171</c:v>
                </c:pt>
                <c:pt idx="14">
                  <c:v>-62.353018816540938</c:v>
                </c:pt>
                <c:pt idx="15">
                  <c:v>-62.91495147654642</c:v>
                </c:pt>
                <c:pt idx="16">
                  <c:v>-63.389629420618853</c:v>
                </c:pt>
                <c:pt idx="17">
                  <c:v>-63.369044681296621</c:v>
                </c:pt>
                <c:pt idx="18">
                  <c:v>-63.481031807907883</c:v>
                </c:pt>
                <c:pt idx="19">
                  <c:v>-61.289678774835643</c:v>
                </c:pt>
                <c:pt idx="20">
                  <c:v>-59.282359456002489</c:v>
                </c:pt>
                <c:pt idx="21">
                  <c:v>-57.32650198547492</c:v>
                </c:pt>
                <c:pt idx="22">
                  <c:v>-55.895401750206709</c:v>
                </c:pt>
                <c:pt idx="23">
                  <c:v>-55.83979223054515</c:v>
                </c:pt>
                <c:pt idx="24">
                  <c:v>-55.478330352745012</c:v>
                </c:pt>
                <c:pt idx="25">
                  <c:v>-55.606293694949649</c:v>
                </c:pt>
                <c:pt idx="26">
                  <c:v>-56.265619823091676</c:v>
                </c:pt>
                <c:pt idx="27">
                  <c:v>-57.39025323039079</c:v>
                </c:pt>
                <c:pt idx="28">
                  <c:v>-57.756784484292673</c:v>
                </c:pt>
                <c:pt idx="29">
                  <c:v>-58.806759807184285</c:v>
                </c:pt>
                <c:pt idx="30">
                  <c:v>-59.113841104983891</c:v>
                </c:pt>
                <c:pt idx="31">
                  <c:v>-59.100937238543089</c:v>
                </c:pt>
                <c:pt idx="32">
                  <c:v>-59.291422886002572</c:v>
                </c:pt>
                <c:pt idx="33">
                  <c:v>-59.949059222110691</c:v>
                </c:pt>
                <c:pt idx="34">
                  <c:v>-60.708543932626576</c:v>
                </c:pt>
                <c:pt idx="35">
                  <c:v>-61.520873048566713</c:v>
                </c:pt>
                <c:pt idx="36">
                  <c:v>-61.557126768567066</c:v>
                </c:pt>
                <c:pt idx="37">
                  <c:v>-61.95330619179127</c:v>
                </c:pt>
                <c:pt idx="38">
                  <c:v>-61.498291282295305</c:v>
                </c:pt>
                <c:pt idx="39">
                  <c:v>-61.366026651277068</c:v>
                </c:pt>
                <c:pt idx="40">
                  <c:v>-60.108974995502081</c:v>
                </c:pt>
                <c:pt idx="41">
                  <c:v>-60.5417153736419</c:v>
                </c:pt>
                <c:pt idx="42">
                  <c:v>-61.816433037044177</c:v>
                </c:pt>
                <c:pt idx="43">
                  <c:v>-63.710689907062665</c:v>
                </c:pt>
                <c:pt idx="44">
                  <c:v>-65.504634577249675</c:v>
                </c:pt>
                <c:pt idx="45">
                  <c:v>-67.10425316353647</c:v>
                </c:pt>
                <c:pt idx="46">
                  <c:v>-67.613341418117713</c:v>
                </c:pt>
                <c:pt idx="47">
                  <c:v>-67.157097568960722</c:v>
                </c:pt>
                <c:pt idx="48">
                  <c:v>-66.063955740475478</c:v>
                </c:pt>
                <c:pt idx="49">
                  <c:v>-66.024936906237798</c:v>
                </c:pt>
                <c:pt idx="50">
                  <c:v>-65.660249061827457</c:v>
                </c:pt>
                <c:pt idx="51">
                  <c:v>-65.871319448609185</c:v>
                </c:pt>
                <c:pt idx="52">
                  <c:v>-65.949664351999786</c:v>
                </c:pt>
                <c:pt idx="53">
                  <c:v>-65.418455183520024</c:v>
                </c:pt>
                <c:pt idx="54">
                  <c:v>-65.177122157585458</c:v>
                </c:pt>
                <c:pt idx="55">
                  <c:v>-64.523787110290939</c:v>
                </c:pt>
                <c:pt idx="56">
                  <c:v>-63.509758272484433</c:v>
                </c:pt>
                <c:pt idx="57">
                  <c:v>-62.625997038746995</c:v>
                </c:pt>
                <c:pt idx="58">
                  <c:v>-61.798767029416879</c:v>
                </c:pt>
                <c:pt idx="59">
                  <c:v>-60.994579638731068</c:v>
                </c:pt>
                <c:pt idx="60">
                  <c:v>-60.159361521604268</c:v>
                </c:pt>
                <c:pt idx="61">
                  <c:v>-59.114762809729662</c:v>
                </c:pt>
                <c:pt idx="62">
                  <c:v>-58.617656716843456</c:v>
                </c:pt>
                <c:pt idx="63">
                  <c:v>-58.08091731988906</c:v>
                </c:pt>
                <c:pt idx="64">
                  <c:v>-57.201764609880478</c:v>
                </c:pt>
                <c:pt idx="65">
                  <c:v>-56.914039111742078</c:v>
                </c:pt>
                <c:pt idx="66">
                  <c:v>-56.45011438970365</c:v>
                </c:pt>
                <c:pt idx="67">
                  <c:v>-56.811422650046161</c:v>
                </c:pt>
                <c:pt idx="68">
                  <c:v>-56.07866737715765</c:v>
                </c:pt>
                <c:pt idx="69">
                  <c:v>-55.294296638505926</c:v>
                </c:pt>
                <c:pt idx="70">
                  <c:v>-50.777636149309288</c:v>
                </c:pt>
                <c:pt idx="71">
                  <c:v>-46.882358276220408</c:v>
                </c:pt>
                <c:pt idx="72">
                  <c:v>-42.892759284147566</c:v>
                </c:pt>
                <c:pt idx="73">
                  <c:v>-38.306663704102789</c:v>
                </c:pt>
                <c:pt idx="74">
                  <c:v>-33.985097386094502</c:v>
                </c:pt>
                <c:pt idx="75">
                  <c:v>-31.713863275055377</c:v>
                </c:pt>
                <c:pt idx="76">
                  <c:v>-30.336068297584298</c:v>
                </c:pt>
                <c:pt idx="77">
                  <c:v>-29.008506228757778</c:v>
                </c:pt>
                <c:pt idx="78">
                  <c:v>-27.674338609253226</c:v>
                </c:pt>
                <c:pt idx="79">
                  <c:v>-26.986593251449904</c:v>
                </c:pt>
                <c:pt idx="80">
                  <c:v>-25.960889486863618</c:v>
                </c:pt>
                <c:pt idx="81">
                  <c:v>-24.638857646511727</c:v>
                </c:pt>
                <c:pt idx="82">
                  <c:v>-23.143698931412384</c:v>
                </c:pt>
                <c:pt idx="83">
                  <c:v>-21.646389571906244</c:v>
                </c:pt>
                <c:pt idx="84">
                  <c:v>-19.864580680871899</c:v>
                </c:pt>
                <c:pt idx="85">
                  <c:v>-18.156200934584035</c:v>
                </c:pt>
                <c:pt idx="86">
                  <c:v>-16.159481220327251</c:v>
                </c:pt>
                <c:pt idx="87">
                  <c:v>-14.151854666578839</c:v>
                </c:pt>
                <c:pt idx="88">
                  <c:v>-12.062350007914372</c:v>
                </c:pt>
                <c:pt idx="89">
                  <c:v>-10.183915736031626</c:v>
                </c:pt>
                <c:pt idx="90">
                  <c:v>-8.3077857260133108</c:v>
                </c:pt>
                <c:pt idx="91">
                  <c:v>-6.7090888444722783</c:v>
                </c:pt>
                <c:pt idx="92">
                  <c:v>-5.3300649273401719</c:v>
                </c:pt>
                <c:pt idx="93">
                  <c:v>-4.0872996951246492</c:v>
                </c:pt>
                <c:pt idx="94">
                  <c:v>-3.1086028725727211</c:v>
                </c:pt>
                <c:pt idx="95">
                  <c:v>-2.2375918878184553</c:v>
                </c:pt>
                <c:pt idx="96">
                  <c:v>-1.4966948896756287</c:v>
                </c:pt>
                <c:pt idx="97">
                  <c:v>-0.92016857119542406</c:v>
                </c:pt>
                <c:pt idx="98">
                  <c:v>-0.53950451119170773</c:v>
                </c:pt>
                <c:pt idx="99">
                  <c:v>-0.30815662000300842</c:v>
                </c:pt>
                <c:pt idx="100">
                  <c:v>-0.11164916820447983</c:v>
                </c:pt>
                <c:pt idx="101">
                  <c:v>-0.11164916820447983</c:v>
                </c:pt>
                <c:pt idx="102">
                  <c:v>-0.11164916820447983</c:v>
                </c:pt>
                <c:pt idx="103">
                  <c:v>-0.11164916820447983</c:v>
                </c:pt>
                <c:pt idx="104">
                  <c:v>-0.11164916820447983</c:v>
                </c:pt>
                <c:pt idx="10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91-45E0-A12A-AC41F328B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47332864"/>
        <c:axId val="247023296"/>
      </c:barChart>
      <c:catAx>
        <c:axId val="24733286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high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fr-FR"/>
          </a:p>
        </c:txPr>
        <c:crossAx val="24702329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470232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/>
                  <a:t>Effectif pour 100 000</a:t>
                </a:r>
              </a:p>
            </c:rich>
          </c:tx>
          <c:overlay val="0"/>
        </c:title>
        <c:numFmt formatCode="General;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fr-FR"/>
          </a:p>
        </c:txPr>
        <c:crossAx val="247332864"/>
        <c:crossesAt val="1"/>
        <c:crossBetween val="between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0709348326612649"/>
          <c:y val="0.10113131313131313"/>
          <c:w val="0.31132331802628066"/>
          <c:h val="9.4707070707070726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84975767366721E-2"/>
          <c:y val="7.3934091571886851E-2"/>
          <c:w val="0.81728467301845753"/>
          <c:h val="0.81008603091280251"/>
        </c:manualLayout>
      </c:layout>
      <c:scatterChart>
        <c:scatterStyle val="lineMarker"/>
        <c:varyColors val="0"/>
        <c:ser>
          <c:idx val="1"/>
          <c:order val="0"/>
          <c:tx>
            <c:strRef>
              <c:f>'FM 2019_âge détaillé_%'!$G$7</c:f>
              <c:strCache>
                <c:ptCount val="1"/>
                <c:pt idx="0">
                  <c:v>Hommes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'FM 2019_âge détaillé_%'!$G$8:$G$113</c:f>
              <c:numCache>
                <c:formatCode>General</c:formatCode>
                <c:ptCount val="106"/>
                <c:pt idx="0">
                  <c:v>-54.124346081206369</c:v>
                </c:pt>
                <c:pt idx="1">
                  <c:v>-54.877071623586595</c:v>
                </c:pt>
                <c:pt idx="2">
                  <c:v>-56.81818181818182</c:v>
                </c:pt>
                <c:pt idx="3">
                  <c:v>-58.592924306165244</c:v>
                </c:pt>
                <c:pt idx="4">
                  <c:v>-59.730307962447533</c:v>
                </c:pt>
                <c:pt idx="5">
                  <c:v>-61.039589553816249</c:v>
                </c:pt>
                <c:pt idx="6">
                  <c:v>-62.033648122131041</c:v>
                </c:pt>
                <c:pt idx="7">
                  <c:v>-62.637211113153882</c:v>
                </c:pt>
                <c:pt idx="8">
                  <c:v>-62.735526286036198</c:v>
                </c:pt>
                <c:pt idx="9">
                  <c:v>-63.313742396550317</c:v>
                </c:pt>
                <c:pt idx="10">
                  <c:v>-63.183628409938876</c:v>
                </c:pt>
                <c:pt idx="11">
                  <c:v>-62.916948503495597</c:v>
                </c:pt>
                <c:pt idx="12">
                  <c:v>-62.361467776710512</c:v>
                </c:pt>
                <c:pt idx="13">
                  <c:v>-62.261923664167171</c:v>
                </c:pt>
                <c:pt idx="14">
                  <c:v>-62.353018816540938</c:v>
                </c:pt>
                <c:pt idx="15">
                  <c:v>-62.91495147654642</c:v>
                </c:pt>
                <c:pt idx="16">
                  <c:v>-63.389629420618853</c:v>
                </c:pt>
                <c:pt idx="17">
                  <c:v>-63.369044681296621</c:v>
                </c:pt>
                <c:pt idx="18">
                  <c:v>-63.481031807907883</c:v>
                </c:pt>
                <c:pt idx="19">
                  <c:v>-61.289678774835643</c:v>
                </c:pt>
                <c:pt idx="20">
                  <c:v>-59.282359456002489</c:v>
                </c:pt>
                <c:pt idx="21">
                  <c:v>-57.32650198547492</c:v>
                </c:pt>
                <c:pt idx="22">
                  <c:v>-55.895401750206709</c:v>
                </c:pt>
                <c:pt idx="23">
                  <c:v>-55.83979223054515</c:v>
                </c:pt>
                <c:pt idx="24">
                  <c:v>-55.478330352745012</c:v>
                </c:pt>
                <c:pt idx="25">
                  <c:v>-55.606293694949649</c:v>
                </c:pt>
                <c:pt idx="26">
                  <c:v>-56.265619823091676</c:v>
                </c:pt>
                <c:pt idx="27">
                  <c:v>-57.39025323039079</c:v>
                </c:pt>
                <c:pt idx="28">
                  <c:v>-57.756784484292673</c:v>
                </c:pt>
                <c:pt idx="29">
                  <c:v>-58.806759807184285</c:v>
                </c:pt>
                <c:pt idx="30">
                  <c:v>-59.113841104983891</c:v>
                </c:pt>
                <c:pt idx="31">
                  <c:v>-59.100937238543089</c:v>
                </c:pt>
                <c:pt idx="32">
                  <c:v>-59.291422886002572</c:v>
                </c:pt>
                <c:pt idx="33">
                  <c:v>-59.949059222110691</c:v>
                </c:pt>
                <c:pt idx="34">
                  <c:v>-60.708543932626576</c:v>
                </c:pt>
                <c:pt idx="35">
                  <c:v>-61.520873048566713</c:v>
                </c:pt>
                <c:pt idx="36">
                  <c:v>-61.557126768567066</c:v>
                </c:pt>
                <c:pt idx="37">
                  <c:v>-61.95330619179127</c:v>
                </c:pt>
                <c:pt idx="38">
                  <c:v>-61.498291282295305</c:v>
                </c:pt>
                <c:pt idx="39">
                  <c:v>-61.366026651277068</c:v>
                </c:pt>
                <c:pt idx="40">
                  <c:v>-60.108974995502081</c:v>
                </c:pt>
                <c:pt idx="41">
                  <c:v>-60.5417153736419</c:v>
                </c:pt>
                <c:pt idx="42">
                  <c:v>-61.816433037044177</c:v>
                </c:pt>
                <c:pt idx="43">
                  <c:v>-63.710689907062665</c:v>
                </c:pt>
                <c:pt idx="44">
                  <c:v>-65.504634577249675</c:v>
                </c:pt>
                <c:pt idx="45">
                  <c:v>-67.10425316353647</c:v>
                </c:pt>
                <c:pt idx="46">
                  <c:v>-67.613341418117713</c:v>
                </c:pt>
                <c:pt idx="47">
                  <c:v>-67.157097568960722</c:v>
                </c:pt>
                <c:pt idx="48">
                  <c:v>-66.063955740475478</c:v>
                </c:pt>
                <c:pt idx="49">
                  <c:v>-66.024936906237798</c:v>
                </c:pt>
                <c:pt idx="50">
                  <c:v>-65.660249061827457</c:v>
                </c:pt>
                <c:pt idx="51">
                  <c:v>-65.871319448609185</c:v>
                </c:pt>
                <c:pt idx="52">
                  <c:v>-65.949664351999786</c:v>
                </c:pt>
                <c:pt idx="53">
                  <c:v>-65.418455183520024</c:v>
                </c:pt>
                <c:pt idx="54">
                  <c:v>-65.177122157585458</c:v>
                </c:pt>
                <c:pt idx="55">
                  <c:v>-64.523787110290939</c:v>
                </c:pt>
                <c:pt idx="56">
                  <c:v>-63.509758272484433</c:v>
                </c:pt>
                <c:pt idx="57">
                  <c:v>-62.625997038746995</c:v>
                </c:pt>
                <c:pt idx="58">
                  <c:v>-61.798767029416879</c:v>
                </c:pt>
                <c:pt idx="59">
                  <c:v>-60.994579638731068</c:v>
                </c:pt>
                <c:pt idx="60">
                  <c:v>-60.159361521604268</c:v>
                </c:pt>
                <c:pt idx="61">
                  <c:v>-59.114762809729662</c:v>
                </c:pt>
                <c:pt idx="62">
                  <c:v>-58.617656716843456</c:v>
                </c:pt>
                <c:pt idx="63">
                  <c:v>-58.08091731988906</c:v>
                </c:pt>
                <c:pt idx="64">
                  <c:v>-57.201764609880478</c:v>
                </c:pt>
                <c:pt idx="65">
                  <c:v>-56.914039111742078</c:v>
                </c:pt>
                <c:pt idx="66">
                  <c:v>-56.45011438970365</c:v>
                </c:pt>
                <c:pt idx="67">
                  <c:v>-56.811422650046161</c:v>
                </c:pt>
                <c:pt idx="68">
                  <c:v>-56.07866737715765</c:v>
                </c:pt>
                <c:pt idx="69">
                  <c:v>-55.294296638505926</c:v>
                </c:pt>
                <c:pt idx="70">
                  <c:v>-50.777636149309288</c:v>
                </c:pt>
                <c:pt idx="71">
                  <c:v>-46.882358276220408</c:v>
                </c:pt>
                <c:pt idx="72">
                  <c:v>-42.892759284147566</c:v>
                </c:pt>
                <c:pt idx="73">
                  <c:v>-38.306663704102789</c:v>
                </c:pt>
                <c:pt idx="74">
                  <c:v>-33.985097386094502</c:v>
                </c:pt>
                <c:pt idx="75">
                  <c:v>-31.713863275055377</c:v>
                </c:pt>
                <c:pt idx="76">
                  <c:v>-30.336068297584298</c:v>
                </c:pt>
                <c:pt idx="77">
                  <c:v>-29.008506228757778</c:v>
                </c:pt>
                <c:pt idx="78">
                  <c:v>-27.674338609253226</c:v>
                </c:pt>
                <c:pt idx="79">
                  <c:v>-26.986593251449904</c:v>
                </c:pt>
                <c:pt idx="80">
                  <c:v>-25.960889486863618</c:v>
                </c:pt>
                <c:pt idx="81">
                  <c:v>-24.638857646511727</c:v>
                </c:pt>
                <c:pt idx="82">
                  <c:v>-23.143698931412384</c:v>
                </c:pt>
                <c:pt idx="83">
                  <c:v>-21.646389571906244</c:v>
                </c:pt>
                <c:pt idx="84">
                  <c:v>-19.864580680871899</c:v>
                </c:pt>
                <c:pt idx="85">
                  <c:v>-18.156200934584035</c:v>
                </c:pt>
                <c:pt idx="86">
                  <c:v>-16.159481220327251</c:v>
                </c:pt>
                <c:pt idx="87">
                  <c:v>-14.151854666578839</c:v>
                </c:pt>
                <c:pt idx="88">
                  <c:v>-12.062350007914372</c:v>
                </c:pt>
                <c:pt idx="89">
                  <c:v>-10.183915736031626</c:v>
                </c:pt>
                <c:pt idx="90">
                  <c:v>-8.3077857260133108</c:v>
                </c:pt>
                <c:pt idx="91">
                  <c:v>-6.7090888444722783</c:v>
                </c:pt>
                <c:pt idx="92">
                  <c:v>-5.3300649273401719</c:v>
                </c:pt>
                <c:pt idx="93">
                  <c:v>-4.0872996951246492</c:v>
                </c:pt>
                <c:pt idx="94">
                  <c:v>-3.1086028725727211</c:v>
                </c:pt>
                <c:pt idx="95">
                  <c:v>-2.2375918878184553</c:v>
                </c:pt>
                <c:pt idx="96">
                  <c:v>-1.4966948896756287</c:v>
                </c:pt>
                <c:pt idx="97">
                  <c:v>-0.92016857119542406</c:v>
                </c:pt>
                <c:pt idx="98">
                  <c:v>-0.53950451119170773</c:v>
                </c:pt>
                <c:pt idx="99">
                  <c:v>-0.30815662000300842</c:v>
                </c:pt>
                <c:pt idx="100">
                  <c:v>-0.11164916820447983</c:v>
                </c:pt>
                <c:pt idx="101">
                  <c:v>-0.11164916820447983</c:v>
                </c:pt>
                <c:pt idx="102">
                  <c:v>-0.11164916820447983</c:v>
                </c:pt>
                <c:pt idx="103">
                  <c:v>-0.11164916820447983</c:v>
                </c:pt>
                <c:pt idx="104">
                  <c:v>-0.11164916820447983</c:v>
                </c:pt>
                <c:pt idx="105">
                  <c:v>0</c:v>
                </c:pt>
              </c:numCache>
            </c:numRef>
          </c:xVal>
          <c:yVal>
            <c:numRef>
              <c:f>'FM 2019_âge détaillé_%'!$F$8:$F$113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DCB-4EB7-8927-98AD3C30FA8D}"/>
            </c:ext>
          </c:extLst>
        </c:ser>
        <c:ser>
          <c:idx val="2"/>
          <c:order val="1"/>
          <c:tx>
            <c:strRef>
              <c:f>'FM 2019_âge détaillé_%'!$H$7</c:f>
              <c:strCache>
                <c:ptCount val="1"/>
                <c:pt idx="0">
                  <c:v>Femmes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'FM 2019_âge détaillé_%'!$H$8:$H$113</c:f>
              <c:numCache>
                <c:formatCode>General</c:formatCode>
                <c:ptCount val="106"/>
                <c:pt idx="0">
                  <c:v>51.555554954740607</c:v>
                </c:pt>
                <c:pt idx="1">
                  <c:v>52.900475796279167</c:v>
                </c:pt>
                <c:pt idx="2">
                  <c:v>54.571526500363277</c:v>
                </c:pt>
                <c:pt idx="3">
                  <c:v>56.03043149546226</c:v>
                </c:pt>
                <c:pt idx="4">
                  <c:v>57.481502000222193</c:v>
                </c:pt>
                <c:pt idx="5">
                  <c:v>58.800922343794397</c:v>
                </c:pt>
                <c:pt idx="6">
                  <c:v>59.180511081594709</c:v>
                </c:pt>
                <c:pt idx="7">
                  <c:v>59.908196978381476</c:v>
                </c:pt>
                <c:pt idx="8">
                  <c:v>59.925709368551139</c:v>
                </c:pt>
                <c:pt idx="9">
                  <c:v>60.371046378216505</c:v>
                </c:pt>
                <c:pt idx="10">
                  <c:v>60.238167277367751</c:v>
                </c:pt>
                <c:pt idx="11">
                  <c:v>60.05444079804392</c:v>
                </c:pt>
                <c:pt idx="12">
                  <c:v>59.750278231939255</c:v>
                </c:pt>
                <c:pt idx="13">
                  <c:v>59.418464523461438</c:v>
                </c:pt>
                <c:pt idx="14">
                  <c:v>59.562711316174713</c:v>
                </c:pt>
                <c:pt idx="15">
                  <c:v>59.78975791854981</c:v>
                </c:pt>
                <c:pt idx="16">
                  <c:v>59.88546159465244</c:v>
                </c:pt>
                <c:pt idx="17">
                  <c:v>59.925709368551139</c:v>
                </c:pt>
                <c:pt idx="18">
                  <c:v>59.759341661939345</c:v>
                </c:pt>
                <c:pt idx="19">
                  <c:v>58.027151209719044</c:v>
                </c:pt>
                <c:pt idx="20">
                  <c:v>56.272225373769707</c:v>
                </c:pt>
                <c:pt idx="21">
                  <c:v>55.277552335624407</c:v>
                </c:pt>
                <c:pt idx="22">
                  <c:v>54.88014397273917</c:v>
                </c:pt>
                <c:pt idx="23">
                  <c:v>54.685203419008452</c:v>
                </c:pt>
                <c:pt idx="24">
                  <c:v>55.340228258336879</c:v>
                </c:pt>
                <c:pt idx="25">
                  <c:v>55.811526618341482</c:v>
                </c:pt>
                <c:pt idx="26">
                  <c:v>56.831853771910765</c:v>
                </c:pt>
                <c:pt idx="27">
                  <c:v>58.32317205056939</c:v>
                </c:pt>
                <c:pt idx="28">
                  <c:v>59.666403100074028</c:v>
                </c:pt>
                <c:pt idx="29">
                  <c:v>60.694871978897631</c:v>
                </c:pt>
                <c:pt idx="30">
                  <c:v>61.546680781448323</c:v>
                </c:pt>
                <c:pt idx="31">
                  <c:v>61.998008871961204</c:v>
                </c:pt>
                <c:pt idx="32">
                  <c:v>62.018286376368181</c:v>
                </c:pt>
                <c:pt idx="33">
                  <c:v>62.803425202308048</c:v>
                </c:pt>
                <c:pt idx="34">
                  <c:v>63.415898005873352</c:v>
                </c:pt>
                <c:pt idx="35">
                  <c:v>63.911007071810388</c:v>
                </c:pt>
                <c:pt idx="36">
                  <c:v>64.013009063675781</c:v>
                </c:pt>
                <c:pt idx="37">
                  <c:v>64.340675100797625</c:v>
                </c:pt>
                <c:pt idx="38">
                  <c:v>63.435253805534558</c:v>
                </c:pt>
                <c:pt idx="39">
                  <c:v>62.854579815698379</c:v>
                </c:pt>
                <c:pt idx="40">
                  <c:v>61.325932494835996</c:v>
                </c:pt>
                <c:pt idx="41">
                  <c:v>61.637929551279719</c:v>
                </c:pt>
                <c:pt idx="42">
                  <c:v>63.167344959430245</c:v>
                </c:pt>
                <c:pt idx="43">
                  <c:v>64.676022010800907</c:v>
                </c:pt>
                <c:pt idx="44">
                  <c:v>66.70684480065124</c:v>
                </c:pt>
                <c:pt idx="45">
                  <c:v>67.891235398967893</c:v>
                </c:pt>
                <c:pt idx="46">
                  <c:v>68.411230493040762</c:v>
                </c:pt>
                <c:pt idx="47">
                  <c:v>68.154382103885709</c:v>
                </c:pt>
                <c:pt idx="48">
                  <c:v>67.846071866425078</c:v>
                </c:pt>
                <c:pt idx="49">
                  <c:v>67.639302768456957</c:v>
                </c:pt>
                <c:pt idx="50">
                  <c:v>67.517176889642201</c:v>
                </c:pt>
                <c:pt idx="51">
                  <c:v>67.989550571850202</c:v>
                </c:pt>
                <c:pt idx="52">
                  <c:v>68.200006488801407</c:v>
                </c:pt>
                <c:pt idx="53">
                  <c:v>68.170972789309602</c:v>
                </c:pt>
                <c:pt idx="54">
                  <c:v>67.995234417782456</c:v>
                </c:pt>
                <c:pt idx="55">
                  <c:v>67.619178881507608</c:v>
                </c:pt>
                <c:pt idx="56">
                  <c:v>66.912538576415955</c:v>
                </c:pt>
                <c:pt idx="57">
                  <c:v>66.426339323021381</c:v>
                </c:pt>
                <c:pt idx="58">
                  <c:v>65.977776346745813</c:v>
                </c:pt>
                <c:pt idx="59">
                  <c:v>65.763019140981015</c:v>
                </c:pt>
                <c:pt idx="60">
                  <c:v>65.428286700808243</c:v>
                </c:pt>
                <c:pt idx="61">
                  <c:v>64.799530446734309</c:v>
                </c:pt>
                <c:pt idx="62">
                  <c:v>64.144351989948262</c:v>
                </c:pt>
                <c:pt idx="63">
                  <c:v>63.781353937571829</c:v>
                </c:pt>
                <c:pt idx="64">
                  <c:v>63.561066503332391</c:v>
                </c:pt>
                <c:pt idx="65">
                  <c:v>63.331715639092863</c:v>
                </c:pt>
                <c:pt idx="66">
                  <c:v>63.377493641466195</c:v>
                </c:pt>
                <c:pt idx="67">
                  <c:v>63.40790989807666</c:v>
                </c:pt>
                <c:pt idx="68">
                  <c:v>62.359317132303708</c:v>
                </c:pt>
                <c:pt idx="69">
                  <c:v>62.288038631964035</c:v>
                </c:pt>
                <c:pt idx="70">
                  <c:v>57.768152176157194</c:v>
                </c:pt>
                <c:pt idx="71">
                  <c:v>53.681774185778316</c:v>
                </c:pt>
                <c:pt idx="72">
                  <c:v>49.620743075908159</c:v>
                </c:pt>
                <c:pt idx="73">
                  <c:v>45.05231350349068</c:v>
                </c:pt>
                <c:pt idx="74">
                  <c:v>40.134711449883348</c:v>
                </c:pt>
                <c:pt idx="75">
                  <c:v>38.448452617494006</c:v>
                </c:pt>
                <c:pt idx="76">
                  <c:v>37.455622988840247</c:v>
                </c:pt>
                <c:pt idx="77">
                  <c:v>36.389517832897631</c:v>
                </c:pt>
                <c:pt idx="78">
                  <c:v>35.962000448317191</c:v>
                </c:pt>
                <c:pt idx="79">
                  <c:v>36.239126341879214</c:v>
                </c:pt>
                <c:pt idx="80">
                  <c:v>36.045261110351902</c:v>
                </c:pt>
                <c:pt idx="81">
                  <c:v>35.158888379834771</c:v>
                </c:pt>
                <c:pt idx="82">
                  <c:v>34.507550359489429</c:v>
                </c:pt>
                <c:pt idx="83">
                  <c:v>33.388754415580202</c:v>
                </c:pt>
                <c:pt idx="84">
                  <c:v>32.177634379636174</c:v>
                </c:pt>
                <c:pt idx="85">
                  <c:v>31.221212088440396</c:v>
                </c:pt>
                <c:pt idx="86">
                  <c:v>28.939378372824901</c:v>
                </c:pt>
                <c:pt idx="87">
                  <c:v>26.920384127211967</c:v>
                </c:pt>
                <c:pt idx="88">
                  <c:v>24.302435414305055</c:v>
                </c:pt>
                <c:pt idx="89">
                  <c:v>21.695547158347402</c:v>
                </c:pt>
                <c:pt idx="90">
                  <c:v>18.993569696117632</c:v>
                </c:pt>
                <c:pt idx="91">
                  <c:v>16.485918317788066</c:v>
                </c:pt>
                <c:pt idx="92">
                  <c:v>13.981800140983959</c:v>
                </c:pt>
                <c:pt idx="93">
                  <c:v>11.806576940962723</c:v>
                </c:pt>
                <c:pt idx="94">
                  <c:v>9.5600752406018064</c:v>
                </c:pt>
                <c:pt idx="95">
                  <c:v>7.6622851690578555</c:v>
                </c:pt>
                <c:pt idx="96">
                  <c:v>5.4660163773414991</c:v>
                </c:pt>
                <c:pt idx="97">
                  <c:v>3.6522550551204018</c:v>
                </c:pt>
                <c:pt idx="98">
                  <c:v>2.334678121039742</c:v>
                </c:pt>
                <c:pt idx="99">
                  <c:v>1.4295640606919224</c:v>
                </c:pt>
                <c:pt idx="100">
                  <c:v>0.51753721475081527</c:v>
                </c:pt>
                <c:pt idx="101">
                  <c:v>0.51753721475081527</c:v>
                </c:pt>
                <c:pt idx="102">
                  <c:v>0.51753721475081527</c:v>
                </c:pt>
                <c:pt idx="103">
                  <c:v>0.51753721475081527</c:v>
                </c:pt>
                <c:pt idx="104">
                  <c:v>0.51753721475081527</c:v>
                </c:pt>
                <c:pt idx="105">
                  <c:v>0</c:v>
                </c:pt>
              </c:numCache>
            </c:numRef>
          </c:xVal>
          <c:yVal>
            <c:numRef>
              <c:f>'FM 2019_âge détaillé_%'!$F$8:$F$113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DCB-4EB7-8927-98AD3C30F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026752"/>
        <c:axId val="247029056"/>
      </c:scatterChart>
      <c:valAx>
        <c:axId val="247026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/>
                  <a:t>Effectif pour 100 000</a:t>
                </a:r>
              </a:p>
            </c:rich>
          </c:tx>
          <c:overlay val="0"/>
        </c:title>
        <c:numFmt formatCode="General;General" sourceLinked="0"/>
        <c:majorTickMark val="cross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fr-FR"/>
          </a:p>
        </c:txPr>
        <c:crossAx val="247029056"/>
        <c:crossesAt val="0"/>
        <c:crossBetween val="midCat"/>
      </c:valAx>
      <c:valAx>
        <c:axId val="247029056"/>
        <c:scaling>
          <c:orientation val="minMax"/>
          <c:max val="105"/>
          <c:min val="0"/>
        </c:scaling>
        <c:delete val="0"/>
        <c:axPos val="l"/>
        <c:numFmt formatCode="General;General" sourceLinked="0"/>
        <c:majorTickMark val="cross"/>
        <c:minorTickMark val="none"/>
        <c:tickLblPos val="high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fr-FR"/>
          </a:p>
        </c:txPr>
        <c:crossAx val="247026752"/>
        <c:crossesAt val="0"/>
        <c:crossBetween val="midCat"/>
        <c:maj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8.1245341101344556E-2"/>
          <c:y val="9.3050505050505064E-2"/>
          <c:w val="0.32752852581634079"/>
          <c:h val="0.146124552612741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84975767366721E-2"/>
          <c:y val="7.3934091571886851E-2"/>
          <c:w val="0.81728467301845753"/>
          <c:h val="0.81008603091280251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'FM_2019_âge quinquennal'!$I$7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cat>
            <c:strRef>
              <c:f>'FM_2019_âge quinquennal'!$G$8:$G$28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100-104</c:v>
                </c:pt>
              </c:strCache>
            </c:strRef>
          </c:cat>
          <c:val>
            <c:numRef>
              <c:f>'FM_2019_âge quinquennal'!$I$8:$I$28</c:f>
              <c:numCache>
                <c:formatCode>General</c:formatCode>
                <c:ptCount val="21"/>
                <c:pt idx="0">
                  <c:v>1774144</c:v>
                </c:pt>
                <c:pt idx="1">
                  <c:v>1941097</c:v>
                </c:pt>
                <c:pt idx="2">
                  <c:v>1946550</c:v>
                </c:pt>
                <c:pt idx="3">
                  <c:v>1935896</c:v>
                </c:pt>
                <c:pt idx="4">
                  <c:v>1799634</c:v>
                </c:pt>
                <c:pt idx="5">
                  <c:v>1896449</c:v>
                </c:pt>
                <c:pt idx="6">
                  <c:v>2029603</c:v>
                </c:pt>
                <c:pt idx="7">
                  <c:v>2073687</c:v>
                </c:pt>
                <c:pt idx="8">
                  <c:v>2066914</c:v>
                </c:pt>
                <c:pt idx="9">
                  <c:v>2212914</c:v>
                </c:pt>
                <c:pt idx="10">
                  <c:v>2212463</c:v>
                </c:pt>
                <c:pt idx="11">
                  <c:v>2165762</c:v>
                </c:pt>
                <c:pt idx="12">
                  <c:v>2094257</c:v>
                </c:pt>
                <c:pt idx="13">
                  <c:v>2049016</c:v>
                </c:pt>
                <c:pt idx="14">
                  <c:v>1603058</c:v>
                </c:pt>
                <c:pt idx="15">
                  <c:v>1201002</c:v>
                </c:pt>
                <c:pt idx="16">
                  <c:v>1114966</c:v>
                </c:pt>
                <c:pt idx="17">
                  <c:v>866300</c:v>
                </c:pt>
                <c:pt idx="18">
                  <c:v>461068</c:v>
                </c:pt>
                <c:pt idx="19">
                  <c:v>133740</c:v>
                </c:pt>
                <c:pt idx="20">
                  <c:v>16845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F0-4BCC-8578-80A03371D517}"/>
            </c:ext>
          </c:extLst>
        </c:ser>
        <c:ser>
          <c:idx val="1"/>
          <c:order val="1"/>
          <c:tx>
            <c:strRef>
              <c:f>'FM_2019_âge quinquennal'!$H$7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'FM_2019_âge quinquennal'!$G$8:$G$28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100-104</c:v>
                </c:pt>
              </c:strCache>
            </c:strRef>
          </c:cat>
          <c:val>
            <c:numRef>
              <c:f>'FM_2019_âge quinquennal'!$H$8:$H$28</c:f>
              <c:numCache>
                <c:formatCode>General</c:formatCode>
                <c:ptCount val="21"/>
                <c:pt idx="0">
                  <c:v>-1849678</c:v>
                </c:pt>
                <c:pt idx="1">
                  <c:v>-2029455</c:v>
                </c:pt>
                <c:pt idx="2">
                  <c:v>-2038030</c:v>
                </c:pt>
                <c:pt idx="3">
                  <c:v>-2046930</c:v>
                </c:pt>
                <c:pt idx="4">
                  <c:v>-1847592</c:v>
                </c:pt>
                <c:pt idx="5">
                  <c:v>-1860633</c:v>
                </c:pt>
                <c:pt idx="6">
                  <c:v>-1940949</c:v>
                </c:pt>
                <c:pt idx="7">
                  <c:v>-2004301</c:v>
                </c:pt>
                <c:pt idx="8">
                  <c:v>-2028951</c:v>
                </c:pt>
                <c:pt idx="9">
                  <c:v>-2173995</c:v>
                </c:pt>
                <c:pt idx="10">
                  <c:v>-2135675</c:v>
                </c:pt>
                <c:pt idx="11">
                  <c:v>-2040476</c:v>
                </c:pt>
                <c:pt idx="12">
                  <c:v>-1908472</c:v>
                </c:pt>
                <c:pt idx="13">
                  <c:v>-1832790</c:v>
                </c:pt>
                <c:pt idx="14">
                  <c:v>-1385550</c:v>
                </c:pt>
                <c:pt idx="15">
                  <c:v>-948585</c:v>
                </c:pt>
                <c:pt idx="16">
                  <c:v>-750269</c:v>
                </c:pt>
                <c:pt idx="17">
                  <c:v>-460323</c:v>
                </c:pt>
                <c:pt idx="18">
                  <c:v>-179295</c:v>
                </c:pt>
                <c:pt idx="19">
                  <c:v>-35817</c:v>
                </c:pt>
                <c:pt idx="20">
                  <c:v>-3634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F0-4BCC-8578-80A03371D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45414400"/>
        <c:axId val="247260864"/>
      </c:barChart>
      <c:catAx>
        <c:axId val="24541440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high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fr-FR"/>
          </a:p>
        </c:txPr>
        <c:crossAx val="247260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72608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/>
                  <a:t>Effectif</a:t>
                </a:r>
              </a:p>
            </c:rich>
          </c:tx>
          <c:overlay val="0"/>
        </c:title>
        <c:numFmt formatCode="General;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fr-FR"/>
          </a:p>
        </c:txPr>
        <c:crossAx val="245414400"/>
        <c:crossesAt val="1"/>
        <c:crossBetween val="between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0709348326612649"/>
          <c:y val="0.10113131313131313"/>
          <c:w val="0.31132331802628066"/>
          <c:h val="9.4707070707070726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84975767366721E-2"/>
          <c:y val="7.3934091571886851E-2"/>
          <c:w val="0.81728467301845753"/>
          <c:h val="0.81008603091280251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'FM_2019_âge quinquennal'!$L$7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cat>
            <c:strRef>
              <c:f>'FM_2019_âge quinquennal'!$G$8:$G$28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100-104</c:v>
                </c:pt>
              </c:strCache>
            </c:strRef>
          </c:cat>
          <c:val>
            <c:numRef>
              <c:f>'FM_2019_âge quinquennal'!$L$8:$L$28</c:f>
              <c:numCache>
                <c:formatCode>General</c:formatCode>
                <c:ptCount val="21"/>
                <c:pt idx="0">
                  <c:v>272.53949074706753</c:v>
                </c:pt>
                <c:pt idx="1">
                  <c:v>298.18638615053823</c:v>
                </c:pt>
                <c:pt idx="2">
                  <c:v>299.02406214698709</c:v>
                </c:pt>
                <c:pt idx="3">
                  <c:v>297.38742175341179</c:v>
                </c:pt>
                <c:pt idx="4">
                  <c:v>276.45519974202097</c:v>
                </c:pt>
                <c:pt idx="5">
                  <c:v>291.32767390233568</c:v>
                </c:pt>
                <c:pt idx="6">
                  <c:v>311.78245285541675</c:v>
                </c:pt>
                <c:pt idx="7">
                  <c:v>318.55452485751675</c:v>
                </c:pt>
                <c:pt idx="8">
                  <c:v>317.51407381699812</c:v>
                </c:pt>
                <c:pt idx="9">
                  <c:v>339.94222263077637</c:v>
                </c:pt>
                <c:pt idx="10">
                  <c:v>339.87294115738587</c:v>
                </c:pt>
                <c:pt idx="11">
                  <c:v>332.69885226867177</c:v>
                </c:pt>
                <c:pt idx="12">
                  <c:v>321.71443596093741</c:v>
                </c:pt>
                <c:pt idx="13">
                  <c:v>314.76462856036107</c:v>
                </c:pt>
                <c:pt idx="14">
                  <c:v>246.25769439121771</c:v>
                </c:pt>
                <c:pt idx="15">
                  <c:v>184.49487384688592</c:v>
                </c:pt>
                <c:pt idx="16">
                  <c:v>171.27824226235012</c:v>
                </c:pt>
                <c:pt idx="17">
                  <c:v>133.07880354367208</c:v>
                </c:pt>
                <c:pt idx="18">
                  <c:v>70.828093953911818</c:v>
                </c:pt>
                <c:pt idx="19">
                  <c:v>20.544798783251419</c:v>
                </c:pt>
                <c:pt idx="20">
                  <c:v>2.5876860737540763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D5-4B32-AA20-3720B6351FBB}"/>
            </c:ext>
          </c:extLst>
        </c:ser>
        <c:ser>
          <c:idx val="1"/>
          <c:order val="1"/>
          <c:tx>
            <c:strRef>
              <c:f>'FM_2019_âge quinquennal'!$K$7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'FM_2019_âge quinquennal'!$G$8:$G$28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100-104</c:v>
                </c:pt>
              </c:strCache>
            </c:strRef>
          </c:cat>
          <c:val>
            <c:numRef>
              <c:f>'FM_2019_âge quinquennal'!$K$8:$K$28</c:f>
              <c:numCache>
                <c:formatCode>General</c:formatCode>
                <c:ptCount val="21"/>
                <c:pt idx="0">
                  <c:v>-284.14283179158758</c:v>
                </c:pt>
                <c:pt idx="1">
                  <c:v>-311.75971747168768</c:v>
                </c:pt>
                <c:pt idx="2">
                  <c:v>-313.0769871708531</c:v>
                </c:pt>
                <c:pt idx="3">
                  <c:v>-314.44418254374779</c:v>
                </c:pt>
                <c:pt idx="4">
                  <c:v>-283.82238577497429</c:v>
                </c:pt>
                <c:pt idx="5">
                  <c:v>-285.82571103990909</c:v>
                </c:pt>
                <c:pt idx="6">
                  <c:v>-298.16365076680921</c:v>
                </c:pt>
                <c:pt idx="7">
                  <c:v>-307.89562394249742</c:v>
                </c:pt>
                <c:pt idx="8">
                  <c:v>-311.68229427304288</c:v>
                </c:pt>
                <c:pt idx="9">
                  <c:v>-333.96358479732817</c:v>
                </c:pt>
                <c:pt idx="10">
                  <c:v>-328.07696382099954</c:v>
                </c:pt>
                <c:pt idx="11">
                  <c:v>-313.45273547221268</c:v>
                </c:pt>
                <c:pt idx="12">
                  <c:v>-293.17461659540453</c:v>
                </c:pt>
                <c:pt idx="13">
                  <c:v>-281.54854016715547</c:v>
                </c:pt>
                <c:pt idx="14">
                  <c:v>-212.84466841733217</c:v>
                </c:pt>
                <c:pt idx="15">
                  <c:v>-145.71921604464296</c:v>
                </c:pt>
                <c:pt idx="16">
                  <c:v>-115.25441631756587</c:v>
                </c:pt>
                <c:pt idx="17">
                  <c:v>-70.713648947978498</c:v>
                </c:pt>
                <c:pt idx="18">
                  <c:v>-27.542842065523129</c:v>
                </c:pt>
                <c:pt idx="19">
                  <c:v>-5.5021164798842239</c:v>
                </c:pt>
                <c:pt idx="20">
                  <c:v>-0.55824584102239916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D5-4B32-AA20-3720B6351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47335424"/>
        <c:axId val="247263168"/>
      </c:barChart>
      <c:catAx>
        <c:axId val="24733542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high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fr-FR"/>
          </a:p>
        </c:txPr>
        <c:crossAx val="247263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7263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/>
                  <a:t>Effectif pour 100 000</a:t>
                </a:r>
              </a:p>
            </c:rich>
          </c:tx>
          <c:overlay val="0"/>
        </c:title>
        <c:numFmt formatCode="General;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fr-FR"/>
          </a:p>
        </c:txPr>
        <c:crossAx val="247335424"/>
        <c:crossesAt val="1"/>
        <c:crossBetween val="between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0709348326612649"/>
          <c:y val="0.10113131313131313"/>
          <c:w val="0.31132331802628066"/>
          <c:h val="9.4707070707070726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84975767366721E-2"/>
          <c:y val="7.3934091571886851E-2"/>
          <c:w val="0.81728467301845753"/>
          <c:h val="0.81008603091280251"/>
        </c:manualLayout>
      </c:layout>
      <c:scatterChart>
        <c:scatterStyle val="lineMarker"/>
        <c:varyColors val="0"/>
        <c:ser>
          <c:idx val="1"/>
          <c:order val="0"/>
          <c:tx>
            <c:strRef>
              <c:f>'FM_2019_âge quinquennal'!$H$33</c:f>
              <c:strCache>
                <c:ptCount val="1"/>
                <c:pt idx="0">
                  <c:v>Hommes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'FM_2019_âge quinquennal'!$H$34:$H$76</c:f>
              <c:numCache>
                <c:formatCode>General</c:formatCode>
                <c:ptCount val="43"/>
                <c:pt idx="0">
                  <c:v>-369935.6</c:v>
                </c:pt>
                <c:pt idx="1">
                  <c:v>-369935.6</c:v>
                </c:pt>
                <c:pt idx="2">
                  <c:v>-405891</c:v>
                </c:pt>
                <c:pt idx="3">
                  <c:v>-405891</c:v>
                </c:pt>
                <c:pt idx="4">
                  <c:v>-407606</c:v>
                </c:pt>
                <c:pt idx="5">
                  <c:v>-407606</c:v>
                </c:pt>
                <c:pt idx="6">
                  <c:v>-409386</c:v>
                </c:pt>
                <c:pt idx="7">
                  <c:v>-409386</c:v>
                </c:pt>
                <c:pt idx="8">
                  <c:v>-369518.4</c:v>
                </c:pt>
                <c:pt idx="9">
                  <c:v>-369518.4</c:v>
                </c:pt>
                <c:pt idx="10">
                  <c:v>-372126.6</c:v>
                </c:pt>
                <c:pt idx="11">
                  <c:v>-372126.6</c:v>
                </c:pt>
                <c:pt idx="12">
                  <c:v>-388189.8</c:v>
                </c:pt>
                <c:pt idx="13">
                  <c:v>-388189.8</c:v>
                </c:pt>
                <c:pt idx="14">
                  <c:v>-400860.2</c:v>
                </c:pt>
                <c:pt idx="15">
                  <c:v>-400860.2</c:v>
                </c:pt>
                <c:pt idx="16">
                  <c:v>-405790.2</c:v>
                </c:pt>
                <c:pt idx="17">
                  <c:v>-405790.2</c:v>
                </c:pt>
                <c:pt idx="18">
                  <c:v>-434799</c:v>
                </c:pt>
                <c:pt idx="19">
                  <c:v>-434799</c:v>
                </c:pt>
                <c:pt idx="20">
                  <c:v>-427135</c:v>
                </c:pt>
                <c:pt idx="21">
                  <c:v>-427135</c:v>
                </c:pt>
                <c:pt idx="22">
                  <c:v>-408095.2</c:v>
                </c:pt>
                <c:pt idx="23">
                  <c:v>-408095.2</c:v>
                </c:pt>
                <c:pt idx="24">
                  <c:v>-381694.4</c:v>
                </c:pt>
                <c:pt idx="25">
                  <c:v>-381694.4</c:v>
                </c:pt>
                <c:pt idx="26">
                  <c:v>-366558</c:v>
                </c:pt>
                <c:pt idx="27">
                  <c:v>-366558</c:v>
                </c:pt>
                <c:pt idx="28">
                  <c:v>-277110</c:v>
                </c:pt>
                <c:pt idx="29">
                  <c:v>-277110</c:v>
                </c:pt>
                <c:pt idx="30">
                  <c:v>-189717</c:v>
                </c:pt>
                <c:pt idx="31">
                  <c:v>-189717</c:v>
                </c:pt>
                <c:pt idx="32">
                  <c:v>-150053.79999999999</c:v>
                </c:pt>
                <c:pt idx="33">
                  <c:v>-150053.79999999999</c:v>
                </c:pt>
                <c:pt idx="34">
                  <c:v>-92064.6</c:v>
                </c:pt>
                <c:pt idx="35">
                  <c:v>-92064.6</c:v>
                </c:pt>
                <c:pt idx="36">
                  <c:v>-35859</c:v>
                </c:pt>
                <c:pt idx="37">
                  <c:v>-35859</c:v>
                </c:pt>
                <c:pt idx="38">
                  <c:v>-7163.4</c:v>
                </c:pt>
                <c:pt idx="39">
                  <c:v>-7163.4</c:v>
                </c:pt>
                <c:pt idx="40">
                  <c:v>-726.8</c:v>
                </c:pt>
                <c:pt idx="41">
                  <c:v>-726.8</c:v>
                </c:pt>
                <c:pt idx="42">
                  <c:v>0</c:v>
                </c:pt>
              </c:numCache>
            </c:numRef>
          </c:xVal>
          <c:yVal>
            <c:numRef>
              <c:f>'FM_2019_âge quinquennal'!$G$34:$G$76</c:f>
              <c:numCache>
                <c:formatCode>General</c:formatCode>
                <c:ptCount val="43"/>
                <c:pt idx="0">
                  <c:v>0</c:v>
                </c:pt>
                <c:pt idx="1">
                  <c:v>4.9989999999999997</c:v>
                </c:pt>
                <c:pt idx="2">
                  <c:v>5</c:v>
                </c:pt>
                <c:pt idx="3">
                  <c:v>9.9989999999999988</c:v>
                </c:pt>
                <c:pt idx="4">
                  <c:v>10</c:v>
                </c:pt>
                <c:pt idx="5">
                  <c:v>14.998999999999999</c:v>
                </c:pt>
                <c:pt idx="6">
                  <c:v>15</c:v>
                </c:pt>
                <c:pt idx="7">
                  <c:v>19.998999999999999</c:v>
                </c:pt>
                <c:pt idx="8">
                  <c:v>20</c:v>
                </c:pt>
                <c:pt idx="9">
                  <c:v>24.998999999999999</c:v>
                </c:pt>
                <c:pt idx="10">
                  <c:v>25</c:v>
                </c:pt>
                <c:pt idx="11">
                  <c:v>29.998999999999999</c:v>
                </c:pt>
                <c:pt idx="12">
                  <c:v>30</c:v>
                </c:pt>
                <c:pt idx="13">
                  <c:v>34.999000000000002</c:v>
                </c:pt>
                <c:pt idx="14">
                  <c:v>35</c:v>
                </c:pt>
                <c:pt idx="15">
                  <c:v>39.999000000000002</c:v>
                </c:pt>
                <c:pt idx="16">
                  <c:v>40</c:v>
                </c:pt>
                <c:pt idx="17">
                  <c:v>44.999000000000002</c:v>
                </c:pt>
                <c:pt idx="18">
                  <c:v>45</c:v>
                </c:pt>
                <c:pt idx="19">
                  <c:v>49.999000000000002</c:v>
                </c:pt>
                <c:pt idx="20">
                  <c:v>50</c:v>
                </c:pt>
                <c:pt idx="21">
                  <c:v>54.999000000000002</c:v>
                </c:pt>
                <c:pt idx="22">
                  <c:v>55</c:v>
                </c:pt>
                <c:pt idx="23">
                  <c:v>59.999000000000002</c:v>
                </c:pt>
                <c:pt idx="24">
                  <c:v>60</c:v>
                </c:pt>
                <c:pt idx="25">
                  <c:v>64.998999999999995</c:v>
                </c:pt>
                <c:pt idx="26">
                  <c:v>65</c:v>
                </c:pt>
                <c:pt idx="27">
                  <c:v>69.998999999999995</c:v>
                </c:pt>
                <c:pt idx="28">
                  <c:v>70</c:v>
                </c:pt>
                <c:pt idx="29">
                  <c:v>74.998999999999995</c:v>
                </c:pt>
                <c:pt idx="30">
                  <c:v>75</c:v>
                </c:pt>
                <c:pt idx="31">
                  <c:v>79.998999999999995</c:v>
                </c:pt>
                <c:pt idx="32">
                  <c:v>80</c:v>
                </c:pt>
                <c:pt idx="33">
                  <c:v>84.998999999999995</c:v>
                </c:pt>
                <c:pt idx="34">
                  <c:v>85</c:v>
                </c:pt>
                <c:pt idx="35">
                  <c:v>89.998999999999995</c:v>
                </c:pt>
                <c:pt idx="36">
                  <c:v>90</c:v>
                </c:pt>
                <c:pt idx="37">
                  <c:v>94.998999999999995</c:v>
                </c:pt>
                <c:pt idx="38">
                  <c:v>95</c:v>
                </c:pt>
                <c:pt idx="39">
                  <c:v>99.998999999999995</c:v>
                </c:pt>
                <c:pt idx="40">
                  <c:v>100</c:v>
                </c:pt>
                <c:pt idx="41">
                  <c:v>104.999</c:v>
                </c:pt>
                <c:pt idx="42">
                  <c:v>105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DA4-4CD1-BC01-B5EBE924DEEA}"/>
            </c:ext>
          </c:extLst>
        </c:ser>
        <c:ser>
          <c:idx val="2"/>
          <c:order val="1"/>
          <c:tx>
            <c:strRef>
              <c:f>'FM_2019_âge quinquennal'!$I$33</c:f>
              <c:strCache>
                <c:ptCount val="1"/>
                <c:pt idx="0">
                  <c:v>Femmes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'FM_2019_âge quinquennal'!$I$34:$I$76</c:f>
              <c:numCache>
                <c:formatCode>General</c:formatCode>
                <c:ptCount val="43"/>
                <c:pt idx="0">
                  <c:v>354828.79999999999</c:v>
                </c:pt>
                <c:pt idx="1">
                  <c:v>354828.79999999999</c:v>
                </c:pt>
                <c:pt idx="2">
                  <c:v>388219.4</c:v>
                </c:pt>
                <c:pt idx="3">
                  <c:v>388219.4</c:v>
                </c:pt>
                <c:pt idx="4">
                  <c:v>389310</c:v>
                </c:pt>
                <c:pt idx="5">
                  <c:v>389310</c:v>
                </c:pt>
                <c:pt idx="6">
                  <c:v>387179.2</c:v>
                </c:pt>
                <c:pt idx="7">
                  <c:v>387179.2</c:v>
                </c:pt>
                <c:pt idx="8">
                  <c:v>359926.8</c:v>
                </c:pt>
                <c:pt idx="9">
                  <c:v>359926.8</c:v>
                </c:pt>
                <c:pt idx="10">
                  <c:v>379289.8</c:v>
                </c:pt>
                <c:pt idx="11">
                  <c:v>379289.8</c:v>
                </c:pt>
                <c:pt idx="12">
                  <c:v>405920.6</c:v>
                </c:pt>
                <c:pt idx="13">
                  <c:v>405920.6</c:v>
                </c:pt>
                <c:pt idx="14">
                  <c:v>414737.4</c:v>
                </c:pt>
                <c:pt idx="15">
                  <c:v>414737.4</c:v>
                </c:pt>
                <c:pt idx="16">
                  <c:v>413382.8</c:v>
                </c:pt>
                <c:pt idx="17">
                  <c:v>413382.8</c:v>
                </c:pt>
                <c:pt idx="18">
                  <c:v>442582.8</c:v>
                </c:pt>
                <c:pt idx="19">
                  <c:v>442582.8</c:v>
                </c:pt>
                <c:pt idx="20">
                  <c:v>442492.6</c:v>
                </c:pt>
                <c:pt idx="21">
                  <c:v>442492.6</c:v>
                </c:pt>
                <c:pt idx="22">
                  <c:v>433152.4</c:v>
                </c:pt>
                <c:pt idx="23">
                  <c:v>433152.4</c:v>
                </c:pt>
                <c:pt idx="24">
                  <c:v>418851.4</c:v>
                </c:pt>
                <c:pt idx="25">
                  <c:v>418851.4</c:v>
                </c:pt>
                <c:pt idx="26">
                  <c:v>409803.2</c:v>
                </c:pt>
                <c:pt idx="27">
                  <c:v>409803.2</c:v>
                </c:pt>
                <c:pt idx="28">
                  <c:v>320611.59999999998</c:v>
                </c:pt>
                <c:pt idx="29">
                  <c:v>320611.59999999998</c:v>
                </c:pt>
                <c:pt idx="30">
                  <c:v>240200.4</c:v>
                </c:pt>
                <c:pt idx="31">
                  <c:v>240200.4</c:v>
                </c:pt>
                <c:pt idx="32">
                  <c:v>222993.2</c:v>
                </c:pt>
                <c:pt idx="33">
                  <c:v>222993.2</c:v>
                </c:pt>
                <c:pt idx="34">
                  <c:v>173260</c:v>
                </c:pt>
                <c:pt idx="35">
                  <c:v>173260</c:v>
                </c:pt>
                <c:pt idx="36">
                  <c:v>92213.6</c:v>
                </c:pt>
                <c:pt idx="37">
                  <c:v>92213.6</c:v>
                </c:pt>
                <c:pt idx="38">
                  <c:v>26748</c:v>
                </c:pt>
                <c:pt idx="39">
                  <c:v>26748</c:v>
                </c:pt>
                <c:pt idx="40">
                  <c:v>3369</c:v>
                </c:pt>
                <c:pt idx="41">
                  <c:v>3369</c:v>
                </c:pt>
                <c:pt idx="42">
                  <c:v>0</c:v>
                </c:pt>
              </c:numCache>
            </c:numRef>
          </c:xVal>
          <c:yVal>
            <c:numRef>
              <c:f>'FM_2019_âge quinquennal'!$G$34:$G$76</c:f>
              <c:numCache>
                <c:formatCode>General</c:formatCode>
                <c:ptCount val="43"/>
                <c:pt idx="0">
                  <c:v>0</c:v>
                </c:pt>
                <c:pt idx="1">
                  <c:v>4.9989999999999997</c:v>
                </c:pt>
                <c:pt idx="2">
                  <c:v>5</c:v>
                </c:pt>
                <c:pt idx="3">
                  <c:v>9.9989999999999988</c:v>
                </c:pt>
                <c:pt idx="4">
                  <c:v>10</c:v>
                </c:pt>
                <c:pt idx="5">
                  <c:v>14.998999999999999</c:v>
                </c:pt>
                <c:pt idx="6">
                  <c:v>15</c:v>
                </c:pt>
                <c:pt idx="7">
                  <c:v>19.998999999999999</c:v>
                </c:pt>
                <c:pt idx="8">
                  <c:v>20</c:v>
                </c:pt>
                <c:pt idx="9">
                  <c:v>24.998999999999999</c:v>
                </c:pt>
                <c:pt idx="10">
                  <c:v>25</c:v>
                </c:pt>
                <c:pt idx="11">
                  <c:v>29.998999999999999</c:v>
                </c:pt>
                <c:pt idx="12">
                  <c:v>30</c:v>
                </c:pt>
                <c:pt idx="13">
                  <c:v>34.999000000000002</c:v>
                </c:pt>
                <c:pt idx="14">
                  <c:v>35</c:v>
                </c:pt>
                <c:pt idx="15">
                  <c:v>39.999000000000002</c:v>
                </c:pt>
                <c:pt idx="16">
                  <c:v>40</c:v>
                </c:pt>
                <c:pt idx="17">
                  <c:v>44.999000000000002</c:v>
                </c:pt>
                <c:pt idx="18">
                  <c:v>45</c:v>
                </c:pt>
                <c:pt idx="19">
                  <c:v>49.999000000000002</c:v>
                </c:pt>
                <c:pt idx="20">
                  <c:v>50</c:v>
                </c:pt>
                <c:pt idx="21">
                  <c:v>54.999000000000002</c:v>
                </c:pt>
                <c:pt idx="22">
                  <c:v>55</c:v>
                </c:pt>
                <c:pt idx="23">
                  <c:v>59.999000000000002</c:v>
                </c:pt>
                <c:pt idx="24">
                  <c:v>60</c:v>
                </c:pt>
                <c:pt idx="25">
                  <c:v>64.998999999999995</c:v>
                </c:pt>
                <c:pt idx="26">
                  <c:v>65</c:v>
                </c:pt>
                <c:pt idx="27">
                  <c:v>69.998999999999995</c:v>
                </c:pt>
                <c:pt idx="28">
                  <c:v>70</c:v>
                </c:pt>
                <c:pt idx="29">
                  <c:v>74.998999999999995</c:v>
                </c:pt>
                <c:pt idx="30">
                  <c:v>75</c:v>
                </c:pt>
                <c:pt idx="31">
                  <c:v>79.998999999999995</c:v>
                </c:pt>
                <c:pt idx="32">
                  <c:v>80</c:v>
                </c:pt>
                <c:pt idx="33">
                  <c:v>84.998999999999995</c:v>
                </c:pt>
                <c:pt idx="34">
                  <c:v>85</c:v>
                </c:pt>
                <c:pt idx="35">
                  <c:v>89.998999999999995</c:v>
                </c:pt>
                <c:pt idx="36">
                  <c:v>90</c:v>
                </c:pt>
                <c:pt idx="37">
                  <c:v>94.998999999999995</c:v>
                </c:pt>
                <c:pt idx="38">
                  <c:v>95</c:v>
                </c:pt>
                <c:pt idx="39">
                  <c:v>99.998999999999995</c:v>
                </c:pt>
                <c:pt idx="40">
                  <c:v>100</c:v>
                </c:pt>
                <c:pt idx="41">
                  <c:v>104.999</c:v>
                </c:pt>
                <c:pt idx="42">
                  <c:v>105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DA4-4CD1-BC01-B5EBE924D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265472"/>
        <c:axId val="247266048"/>
      </c:scatterChart>
      <c:valAx>
        <c:axId val="2472654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/>
                  <a:t>Effectif moyen par âge</a:t>
                </a:r>
              </a:p>
            </c:rich>
          </c:tx>
          <c:overlay val="0"/>
        </c:title>
        <c:numFmt formatCode="General;General" sourceLinked="0"/>
        <c:majorTickMark val="cross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fr-FR"/>
          </a:p>
        </c:txPr>
        <c:crossAx val="247266048"/>
        <c:crossesAt val="0"/>
        <c:crossBetween val="midCat"/>
      </c:valAx>
      <c:valAx>
        <c:axId val="247266048"/>
        <c:scaling>
          <c:orientation val="minMax"/>
          <c:max val="105"/>
          <c:min val="0"/>
        </c:scaling>
        <c:delete val="0"/>
        <c:axPos val="l"/>
        <c:numFmt formatCode="General;General" sourceLinked="0"/>
        <c:majorTickMark val="cross"/>
        <c:minorTickMark val="none"/>
        <c:tickLblPos val="high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fr-FR"/>
          </a:p>
        </c:txPr>
        <c:crossAx val="247265472"/>
        <c:crossesAt val="0"/>
        <c:crossBetween val="midCat"/>
        <c:maj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8.1245341101344556E-2"/>
          <c:y val="9.3050505050505064E-2"/>
          <c:w val="0.32752852581634079"/>
          <c:h val="0.146124552612741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84975767366721E-2"/>
          <c:y val="7.3934091571886851E-2"/>
          <c:w val="0.81728467301845753"/>
          <c:h val="0.81008603091280251"/>
        </c:manualLayout>
      </c:layout>
      <c:scatterChart>
        <c:scatterStyle val="lineMarker"/>
        <c:varyColors val="0"/>
        <c:ser>
          <c:idx val="1"/>
          <c:order val="0"/>
          <c:tx>
            <c:strRef>
              <c:f>'FM_2019_âge quinquennal'!$K$33</c:f>
              <c:strCache>
                <c:ptCount val="1"/>
                <c:pt idx="0">
                  <c:v>Hommes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'FM_2019_âge quinquennal'!$K$34:$K$76</c:f>
              <c:numCache>
                <c:formatCode>General</c:formatCode>
                <c:ptCount val="43"/>
                <c:pt idx="0">
                  <c:v>-56.828566358317516</c:v>
                </c:pt>
                <c:pt idx="1">
                  <c:v>-56.828566358317516</c:v>
                </c:pt>
                <c:pt idx="2">
                  <c:v>-62.351943494337533</c:v>
                </c:pt>
                <c:pt idx="3">
                  <c:v>-62.351943494337533</c:v>
                </c:pt>
                <c:pt idx="4">
                  <c:v>-62.615397434170617</c:v>
                </c:pt>
                <c:pt idx="5">
                  <c:v>-62.615397434170617</c:v>
                </c:pt>
                <c:pt idx="6">
                  <c:v>-62.888836508749556</c:v>
                </c:pt>
                <c:pt idx="7">
                  <c:v>-62.888836508749556</c:v>
                </c:pt>
                <c:pt idx="8">
                  <c:v>-56.764477154994857</c:v>
                </c:pt>
                <c:pt idx="9">
                  <c:v>-56.764477154994857</c:v>
                </c:pt>
                <c:pt idx="10">
                  <c:v>-57.165142207981816</c:v>
                </c:pt>
                <c:pt idx="11">
                  <c:v>-57.165142207981816</c:v>
                </c:pt>
                <c:pt idx="12">
                  <c:v>-59.632730153361841</c:v>
                </c:pt>
                <c:pt idx="13">
                  <c:v>-59.632730153361841</c:v>
                </c:pt>
                <c:pt idx="14">
                  <c:v>-61.579124788499485</c:v>
                </c:pt>
                <c:pt idx="15">
                  <c:v>-61.579124788499485</c:v>
                </c:pt>
                <c:pt idx="16">
                  <c:v>-62.33645885460858</c:v>
                </c:pt>
                <c:pt idx="17">
                  <c:v>-62.33645885460858</c:v>
                </c:pt>
                <c:pt idx="18">
                  <c:v>-66.792716959465636</c:v>
                </c:pt>
                <c:pt idx="19">
                  <c:v>-66.792716959465636</c:v>
                </c:pt>
                <c:pt idx="20">
                  <c:v>-65.61539276419991</c:v>
                </c:pt>
                <c:pt idx="21">
                  <c:v>-65.61539276419991</c:v>
                </c:pt>
                <c:pt idx="22">
                  <c:v>-62.690547094442536</c:v>
                </c:pt>
                <c:pt idx="23">
                  <c:v>-62.690547094442536</c:v>
                </c:pt>
                <c:pt idx="24">
                  <c:v>-58.634923319080904</c:v>
                </c:pt>
                <c:pt idx="25">
                  <c:v>-58.634923319080904</c:v>
                </c:pt>
                <c:pt idx="26">
                  <c:v>-56.309708033431093</c:v>
                </c:pt>
                <c:pt idx="27">
                  <c:v>-56.309708033431093</c:v>
                </c:pt>
                <c:pt idx="28">
                  <c:v>-42.568933683466433</c:v>
                </c:pt>
                <c:pt idx="29">
                  <c:v>-42.568933683466433</c:v>
                </c:pt>
                <c:pt idx="30">
                  <c:v>-29.143843208928594</c:v>
                </c:pt>
                <c:pt idx="31">
                  <c:v>-29.143843208928594</c:v>
                </c:pt>
                <c:pt idx="32">
                  <c:v>-23.050883263513175</c:v>
                </c:pt>
                <c:pt idx="33">
                  <c:v>-23.050883263513175</c:v>
                </c:pt>
                <c:pt idx="34">
                  <c:v>-14.1427297895957</c:v>
                </c:pt>
                <c:pt idx="35">
                  <c:v>-14.1427297895957</c:v>
                </c:pt>
                <c:pt idx="36">
                  <c:v>-5.5085684131046255</c:v>
                </c:pt>
                <c:pt idx="37">
                  <c:v>-5.5085684131046255</c:v>
                </c:pt>
                <c:pt idx="38">
                  <c:v>-1.1004232959768447</c:v>
                </c:pt>
                <c:pt idx="39">
                  <c:v>-1.1004232959768447</c:v>
                </c:pt>
                <c:pt idx="40">
                  <c:v>-0.11164916820447983</c:v>
                </c:pt>
                <c:pt idx="41">
                  <c:v>-0.11164916820447983</c:v>
                </c:pt>
                <c:pt idx="42">
                  <c:v>0</c:v>
                </c:pt>
              </c:numCache>
            </c:numRef>
          </c:xVal>
          <c:yVal>
            <c:numRef>
              <c:f>'FM_2019_âge quinquennal'!$G$34:$G$76</c:f>
              <c:numCache>
                <c:formatCode>General</c:formatCode>
                <c:ptCount val="43"/>
                <c:pt idx="0">
                  <c:v>0</c:v>
                </c:pt>
                <c:pt idx="1">
                  <c:v>4.9989999999999997</c:v>
                </c:pt>
                <c:pt idx="2">
                  <c:v>5</c:v>
                </c:pt>
                <c:pt idx="3">
                  <c:v>9.9989999999999988</c:v>
                </c:pt>
                <c:pt idx="4">
                  <c:v>10</c:v>
                </c:pt>
                <c:pt idx="5">
                  <c:v>14.998999999999999</c:v>
                </c:pt>
                <c:pt idx="6">
                  <c:v>15</c:v>
                </c:pt>
                <c:pt idx="7">
                  <c:v>19.998999999999999</c:v>
                </c:pt>
                <c:pt idx="8">
                  <c:v>20</c:v>
                </c:pt>
                <c:pt idx="9">
                  <c:v>24.998999999999999</c:v>
                </c:pt>
                <c:pt idx="10">
                  <c:v>25</c:v>
                </c:pt>
                <c:pt idx="11">
                  <c:v>29.998999999999999</c:v>
                </c:pt>
                <c:pt idx="12">
                  <c:v>30</c:v>
                </c:pt>
                <c:pt idx="13">
                  <c:v>34.999000000000002</c:v>
                </c:pt>
                <c:pt idx="14">
                  <c:v>35</c:v>
                </c:pt>
                <c:pt idx="15">
                  <c:v>39.999000000000002</c:v>
                </c:pt>
                <c:pt idx="16">
                  <c:v>40</c:v>
                </c:pt>
                <c:pt idx="17">
                  <c:v>44.999000000000002</c:v>
                </c:pt>
                <c:pt idx="18">
                  <c:v>45</c:v>
                </c:pt>
                <c:pt idx="19">
                  <c:v>49.999000000000002</c:v>
                </c:pt>
                <c:pt idx="20">
                  <c:v>50</c:v>
                </c:pt>
                <c:pt idx="21">
                  <c:v>54.999000000000002</c:v>
                </c:pt>
                <c:pt idx="22">
                  <c:v>55</c:v>
                </c:pt>
                <c:pt idx="23">
                  <c:v>59.999000000000002</c:v>
                </c:pt>
                <c:pt idx="24">
                  <c:v>60</c:v>
                </c:pt>
                <c:pt idx="25">
                  <c:v>64.998999999999995</c:v>
                </c:pt>
                <c:pt idx="26">
                  <c:v>65</c:v>
                </c:pt>
                <c:pt idx="27">
                  <c:v>69.998999999999995</c:v>
                </c:pt>
                <c:pt idx="28">
                  <c:v>70</c:v>
                </c:pt>
                <c:pt idx="29">
                  <c:v>74.998999999999995</c:v>
                </c:pt>
                <c:pt idx="30">
                  <c:v>75</c:v>
                </c:pt>
                <c:pt idx="31">
                  <c:v>79.998999999999995</c:v>
                </c:pt>
                <c:pt idx="32">
                  <c:v>80</c:v>
                </c:pt>
                <c:pt idx="33">
                  <c:v>84.998999999999995</c:v>
                </c:pt>
                <c:pt idx="34">
                  <c:v>85</c:v>
                </c:pt>
                <c:pt idx="35">
                  <c:v>89.998999999999995</c:v>
                </c:pt>
                <c:pt idx="36">
                  <c:v>90</c:v>
                </c:pt>
                <c:pt idx="37">
                  <c:v>94.998999999999995</c:v>
                </c:pt>
                <c:pt idx="38">
                  <c:v>95</c:v>
                </c:pt>
                <c:pt idx="39">
                  <c:v>99.998999999999995</c:v>
                </c:pt>
                <c:pt idx="40">
                  <c:v>100</c:v>
                </c:pt>
                <c:pt idx="41">
                  <c:v>104.999</c:v>
                </c:pt>
                <c:pt idx="42">
                  <c:v>105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F5-4479-ACDF-59CDAB8193BC}"/>
            </c:ext>
          </c:extLst>
        </c:ser>
        <c:ser>
          <c:idx val="2"/>
          <c:order val="1"/>
          <c:tx>
            <c:strRef>
              <c:f>'FM_2019_âge quinquennal'!$L$33</c:f>
              <c:strCache>
                <c:ptCount val="1"/>
                <c:pt idx="0">
                  <c:v>Femmes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'FM_2019_âge quinquennal'!$L$34:$L$76</c:f>
              <c:numCache>
                <c:formatCode>General</c:formatCode>
                <c:ptCount val="43"/>
                <c:pt idx="0">
                  <c:v>54.507898149413506</c:v>
                </c:pt>
                <c:pt idx="1">
                  <c:v>54.507898149413506</c:v>
                </c:pt>
                <c:pt idx="2">
                  <c:v>59.637277230107642</c:v>
                </c:pt>
                <c:pt idx="3">
                  <c:v>59.637277230107642</c:v>
                </c:pt>
                <c:pt idx="4">
                  <c:v>59.804812429397415</c:v>
                </c:pt>
                <c:pt idx="5">
                  <c:v>59.804812429397415</c:v>
                </c:pt>
                <c:pt idx="6">
                  <c:v>59.47748435068236</c:v>
                </c:pt>
                <c:pt idx="7">
                  <c:v>59.47748435068236</c:v>
                </c:pt>
                <c:pt idx="8">
                  <c:v>55.29103994840419</c:v>
                </c:pt>
                <c:pt idx="9">
                  <c:v>55.29103994840419</c:v>
                </c:pt>
                <c:pt idx="10">
                  <c:v>58.265534780467135</c:v>
                </c:pt>
                <c:pt idx="11">
                  <c:v>58.265534780467135</c:v>
                </c:pt>
                <c:pt idx="12">
                  <c:v>62.356490571083349</c:v>
                </c:pt>
                <c:pt idx="13">
                  <c:v>62.356490571083349</c:v>
                </c:pt>
                <c:pt idx="14">
                  <c:v>63.710904971503354</c:v>
                </c:pt>
                <c:pt idx="15">
                  <c:v>63.710904971503354</c:v>
                </c:pt>
                <c:pt idx="16">
                  <c:v>63.502814763399627</c:v>
                </c:pt>
                <c:pt idx="17">
                  <c:v>63.502814763399627</c:v>
                </c:pt>
                <c:pt idx="18">
                  <c:v>67.988444526155277</c:v>
                </c:pt>
                <c:pt idx="19">
                  <c:v>67.988444526155277</c:v>
                </c:pt>
                <c:pt idx="20">
                  <c:v>67.974588231477171</c:v>
                </c:pt>
                <c:pt idx="21">
                  <c:v>67.974588231477171</c:v>
                </c:pt>
                <c:pt idx="22">
                  <c:v>66.539770453734349</c:v>
                </c:pt>
                <c:pt idx="23">
                  <c:v>66.539770453734349</c:v>
                </c:pt>
                <c:pt idx="24">
                  <c:v>64.342887192187476</c:v>
                </c:pt>
                <c:pt idx="25">
                  <c:v>64.342887192187476</c:v>
                </c:pt>
                <c:pt idx="26">
                  <c:v>62.952925712072215</c:v>
                </c:pt>
                <c:pt idx="27">
                  <c:v>62.952925712072215</c:v>
                </c:pt>
                <c:pt idx="28">
                  <c:v>49.251538878243544</c:v>
                </c:pt>
                <c:pt idx="29">
                  <c:v>49.251538878243544</c:v>
                </c:pt>
                <c:pt idx="30">
                  <c:v>36.898974769377183</c:v>
                </c:pt>
                <c:pt idx="31">
                  <c:v>36.898974769377183</c:v>
                </c:pt>
                <c:pt idx="32">
                  <c:v>34.255648452470027</c:v>
                </c:pt>
                <c:pt idx="33">
                  <c:v>34.255648452470027</c:v>
                </c:pt>
                <c:pt idx="34">
                  <c:v>26.615760708734417</c:v>
                </c:pt>
                <c:pt idx="35">
                  <c:v>26.615760708734417</c:v>
                </c:pt>
                <c:pt idx="36">
                  <c:v>14.165618790782364</c:v>
                </c:pt>
                <c:pt idx="37">
                  <c:v>14.165618790782364</c:v>
                </c:pt>
                <c:pt idx="38">
                  <c:v>4.1089597566502842</c:v>
                </c:pt>
                <c:pt idx="39">
                  <c:v>4.1089597566502842</c:v>
                </c:pt>
                <c:pt idx="40">
                  <c:v>0.51753721475081527</c:v>
                </c:pt>
                <c:pt idx="41">
                  <c:v>0.51753721475081527</c:v>
                </c:pt>
                <c:pt idx="42">
                  <c:v>0</c:v>
                </c:pt>
              </c:numCache>
            </c:numRef>
          </c:xVal>
          <c:yVal>
            <c:numRef>
              <c:f>'FM_2019_âge quinquennal'!$G$34:$G$76</c:f>
              <c:numCache>
                <c:formatCode>General</c:formatCode>
                <c:ptCount val="43"/>
                <c:pt idx="0">
                  <c:v>0</c:v>
                </c:pt>
                <c:pt idx="1">
                  <c:v>4.9989999999999997</c:v>
                </c:pt>
                <c:pt idx="2">
                  <c:v>5</c:v>
                </c:pt>
                <c:pt idx="3">
                  <c:v>9.9989999999999988</c:v>
                </c:pt>
                <c:pt idx="4">
                  <c:v>10</c:v>
                </c:pt>
                <c:pt idx="5">
                  <c:v>14.998999999999999</c:v>
                </c:pt>
                <c:pt idx="6">
                  <c:v>15</c:v>
                </c:pt>
                <c:pt idx="7">
                  <c:v>19.998999999999999</c:v>
                </c:pt>
                <c:pt idx="8">
                  <c:v>20</c:v>
                </c:pt>
                <c:pt idx="9">
                  <c:v>24.998999999999999</c:v>
                </c:pt>
                <c:pt idx="10">
                  <c:v>25</c:v>
                </c:pt>
                <c:pt idx="11">
                  <c:v>29.998999999999999</c:v>
                </c:pt>
                <c:pt idx="12">
                  <c:v>30</c:v>
                </c:pt>
                <c:pt idx="13">
                  <c:v>34.999000000000002</c:v>
                </c:pt>
                <c:pt idx="14">
                  <c:v>35</c:v>
                </c:pt>
                <c:pt idx="15">
                  <c:v>39.999000000000002</c:v>
                </c:pt>
                <c:pt idx="16">
                  <c:v>40</c:v>
                </c:pt>
                <c:pt idx="17">
                  <c:v>44.999000000000002</c:v>
                </c:pt>
                <c:pt idx="18">
                  <c:v>45</c:v>
                </c:pt>
                <c:pt idx="19">
                  <c:v>49.999000000000002</c:v>
                </c:pt>
                <c:pt idx="20">
                  <c:v>50</c:v>
                </c:pt>
                <c:pt idx="21">
                  <c:v>54.999000000000002</c:v>
                </c:pt>
                <c:pt idx="22">
                  <c:v>55</c:v>
                </c:pt>
                <c:pt idx="23">
                  <c:v>59.999000000000002</c:v>
                </c:pt>
                <c:pt idx="24">
                  <c:v>60</c:v>
                </c:pt>
                <c:pt idx="25">
                  <c:v>64.998999999999995</c:v>
                </c:pt>
                <c:pt idx="26">
                  <c:v>65</c:v>
                </c:pt>
                <c:pt idx="27">
                  <c:v>69.998999999999995</c:v>
                </c:pt>
                <c:pt idx="28">
                  <c:v>70</c:v>
                </c:pt>
                <c:pt idx="29">
                  <c:v>74.998999999999995</c:v>
                </c:pt>
                <c:pt idx="30">
                  <c:v>75</c:v>
                </c:pt>
                <c:pt idx="31">
                  <c:v>79.998999999999995</c:v>
                </c:pt>
                <c:pt idx="32">
                  <c:v>80</c:v>
                </c:pt>
                <c:pt idx="33">
                  <c:v>84.998999999999995</c:v>
                </c:pt>
                <c:pt idx="34">
                  <c:v>85</c:v>
                </c:pt>
                <c:pt idx="35">
                  <c:v>89.998999999999995</c:v>
                </c:pt>
                <c:pt idx="36">
                  <c:v>90</c:v>
                </c:pt>
                <c:pt idx="37">
                  <c:v>94.998999999999995</c:v>
                </c:pt>
                <c:pt idx="38">
                  <c:v>95</c:v>
                </c:pt>
                <c:pt idx="39">
                  <c:v>99.998999999999995</c:v>
                </c:pt>
                <c:pt idx="40">
                  <c:v>100</c:v>
                </c:pt>
                <c:pt idx="41">
                  <c:v>104.999</c:v>
                </c:pt>
                <c:pt idx="42">
                  <c:v>105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CF5-4479-ACDF-59CDAB819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235648"/>
        <c:axId val="48236224"/>
      </c:scatterChart>
      <c:valAx>
        <c:axId val="48235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/>
                  <a:t>Effectif moyen par âge pour 100 000</a:t>
                </a:r>
              </a:p>
            </c:rich>
          </c:tx>
          <c:overlay val="0"/>
        </c:title>
        <c:numFmt formatCode="General;General" sourceLinked="0"/>
        <c:majorTickMark val="cross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fr-FR"/>
          </a:p>
        </c:txPr>
        <c:crossAx val="48236224"/>
        <c:crossesAt val="0"/>
        <c:crossBetween val="midCat"/>
      </c:valAx>
      <c:valAx>
        <c:axId val="48236224"/>
        <c:scaling>
          <c:orientation val="minMax"/>
          <c:max val="105"/>
          <c:min val="0"/>
        </c:scaling>
        <c:delete val="0"/>
        <c:axPos val="l"/>
        <c:numFmt formatCode="General;General" sourceLinked="0"/>
        <c:majorTickMark val="cross"/>
        <c:minorTickMark val="none"/>
        <c:tickLblPos val="high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fr-FR"/>
          </a:p>
        </c:txPr>
        <c:crossAx val="48235648"/>
        <c:crossesAt val="0"/>
        <c:crossBetween val="midCat"/>
        <c:maj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8.1245341101344556E-2"/>
          <c:y val="9.3050505050505064E-2"/>
          <c:w val="0.32752852581634079"/>
          <c:h val="0.146124552612741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84975767366721E-2"/>
          <c:y val="0.11891156783812816"/>
          <c:w val="0.81728467301845753"/>
          <c:h val="0.76510854808816064"/>
        </c:manualLayout>
      </c:layout>
      <c:scatterChart>
        <c:scatterStyle val="lineMarker"/>
        <c:varyColors val="0"/>
        <c:ser>
          <c:idx val="1"/>
          <c:order val="0"/>
          <c:tx>
            <c:v>Hommes âges regroupés</c:v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xVal>
            <c:numRef>
              <c:f>'FM_2019_âge quinquennal'!$H$34:$H$76</c:f>
              <c:numCache>
                <c:formatCode>General</c:formatCode>
                <c:ptCount val="43"/>
                <c:pt idx="0">
                  <c:v>-369935.6</c:v>
                </c:pt>
                <c:pt idx="1">
                  <c:v>-369935.6</c:v>
                </c:pt>
                <c:pt idx="2">
                  <c:v>-405891</c:v>
                </c:pt>
                <c:pt idx="3">
                  <c:v>-405891</c:v>
                </c:pt>
                <c:pt idx="4">
                  <c:v>-407606</c:v>
                </c:pt>
                <c:pt idx="5">
                  <c:v>-407606</c:v>
                </c:pt>
                <c:pt idx="6">
                  <c:v>-409386</c:v>
                </c:pt>
                <c:pt idx="7">
                  <c:v>-409386</c:v>
                </c:pt>
                <c:pt idx="8">
                  <c:v>-369518.4</c:v>
                </c:pt>
                <c:pt idx="9">
                  <c:v>-369518.4</c:v>
                </c:pt>
                <c:pt idx="10">
                  <c:v>-372126.6</c:v>
                </c:pt>
                <c:pt idx="11">
                  <c:v>-372126.6</c:v>
                </c:pt>
                <c:pt idx="12">
                  <c:v>-388189.8</c:v>
                </c:pt>
                <c:pt idx="13">
                  <c:v>-388189.8</c:v>
                </c:pt>
                <c:pt idx="14">
                  <c:v>-400860.2</c:v>
                </c:pt>
                <c:pt idx="15">
                  <c:v>-400860.2</c:v>
                </c:pt>
                <c:pt idx="16">
                  <c:v>-405790.2</c:v>
                </c:pt>
                <c:pt idx="17">
                  <c:v>-405790.2</c:v>
                </c:pt>
                <c:pt idx="18">
                  <c:v>-434799</c:v>
                </c:pt>
                <c:pt idx="19">
                  <c:v>-434799</c:v>
                </c:pt>
                <c:pt idx="20">
                  <c:v>-427135</c:v>
                </c:pt>
                <c:pt idx="21">
                  <c:v>-427135</c:v>
                </c:pt>
                <c:pt idx="22">
                  <c:v>-408095.2</c:v>
                </c:pt>
                <c:pt idx="23">
                  <c:v>-408095.2</c:v>
                </c:pt>
                <c:pt idx="24">
                  <c:v>-381694.4</c:v>
                </c:pt>
                <c:pt idx="25">
                  <c:v>-381694.4</c:v>
                </c:pt>
                <c:pt idx="26">
                  <c:v>-366558</c:v>
                </c:pt>
                <c:pt idx="27">
                  <c:v>-366558</c:v>
                </c:pt>
                <c:pt idx="28">
                  <c:v>-277110</c:v>
                </c:pt>
                <c:pt idx="29">
                  <c:v>-277110</c:v>
                </c:pt>
                <c:pt idx="30">
                  <c:v>-189717</c:v>
                </c:pt>
                <c:pt idx="31">
                  <c:v>-189717</c:v>
                </c:pt>
                <c:pt idx="32">
                  <c:v>-150053.79999999999</c:v>
                </c:pt>
                <c:pt idx="33">
                  <c:v>-150053.79999999999</c:v>
                </c:pt>
                <c:pt idx="34">
                  <c:v>-92064.6</c:v>
                </c:pt>
                <c:pt idx="35">
                  <c:v>-92064.6</c:v>
                </c:pt>
                <c:pt idx="36">
                  <c:v>-35859</c:v>
                </c:pt>
                <c:pt idx="37">
                  <c:v>-35859</c:v>
                </c:pt>
                <c:pt idx="38">
                  <c:v>-7163.4</c:v>
                </c:pt>
                <c:pt idx="39">
                  <c:v>-7163.4</c:v>
                </c:pt>
                <c:pt idx="40">
                  <c:v>-726.8</c:v>
                </c:pt>
                <c:pt idx="41">
                  <c:v>-726.8</c:v>
                </c:pt>
                <c:pt idx="42">
                  <c:v>0</c:v>
                </c:pt>
              </c:numCache>
            </c:numRef>
          </c:xVal>
          <c:yVal>
            <c:numRef>
              <c:f>'FM_2019_âge quinquennal'!$G$34:$G$76</c:f>
              <c:numCache>
                <c:formatCode>General</c:formatCode>
                <c:ptCount val="43"/>
                <c:pt idx="0">
                  <c:v>0</c:v>
                </c:pt>
                <c:pt idx="1">
                  <c:v>4.9989999999999997</c:v>
                </c:pt>
                <c:pt idx="2">
                  <c:v>5</c:v>
                </c:pt>
                <c:pt idx="3">
                  <c:v>9.9989999999999988</c:v>
                </c:pt>
                <c:pt idx="4">
                  <c:v>10</c:v>
                </c:pt>
                <c:pt idx="5">
                  <c:v>14.998999999999999</c:v>
                </c:pt>
                <c:pt idx="6">
                  <c:v>15</c:v>
                </c:pt>
                <c:pt idx="7">
                  <c:v>19.998999999999999</c:v>
                </c:pt>
                <c:pt idx="8">
                  <c:v>20</c:v>
                </c:pt>
                <c:pt idx="9">
                  <c:v>24.998999999999999</c:v>
                </c:pt>
                <c:pt idx="10">
                  <c:v>25</c:v>
                </c:pt>
                <c:pt idx="11">
                  <c:v>29.998999999999999</c:v>
                </c:pt>
                <c:pt idx="12">
                  <c:v>30</c:v>
                </c:pt>
                <c:pt idx="13">
                  <c:v>34.999000000000002</c:v>
                </c:pt>
                <c:pt idx="14">
                  <c:v>35</c:v>
                </c:pt>
                <c:pt idx="15">
                  <c:v>39.999000000000002</c:v>
                </c:pt>
                <c:pt idx="16">
                  <c:v>40</c:v>
                </c:pt>
                <c:pt idx="17">
                  <c:v>44.999000000000002</c:v>
                </c:pt>
                <c:pt idx="18">
                  <c:v>45</c:v>
                </c:pt>
                <c:pt idx="19">
                  <c:v>49.999000000000002</c:v>
                </c:pt>
                <c:pt idx="20">
                  <c:v>50</c:v>
                </c:pt>
                <c:pt idx="21">
                  <c:v>54.999000000000002</c:v>
                </c:pt>
                <c:pt idx="22">
                  <c:v>55</c:v>
                </c:pt>
                <c:pt idx="23">
                  <c:v>59.999000000000002</c:v>
                </c:pt>
                <c:pt idx="24">
                  <c:v>60</c:v>
                </c:pt>
                <c:pt idx="25">
                  <c:v>64.998999999999995</c:v>
                </c:pt>
                <c:pt idx="26">
                  <c:v>65</c:v>
                </c:pt>
                <c:pt idx="27">
                  <c:v>69.998999999999995</c:v>
                </c:pt>
                <c:pt idx="28">
                  <c:v>70</c:v>
                </c:pt>
                <c:pt idx="29">
                  <c:v>74.998999999999995</c:v>
                </c:pt>
                <c:pt idx="30">
                  <c:v>75</c:v>
                </c:pt>
                <c:pt idx="31">
                  <c:v>79.998999999999995</c:v>
                </c:pt>
                <c:pt idx="32">
                  <c:v>80</c:v>
                </c:pt>
                <c:pt idx="33">
                  <c:v>84.998999999999995</c:v>
                </c:pt>
                <c:pt idx="34">
                  <c:v>85</c:v>
                </c:pt>
                <c:pt idx="35">
                  <c:v>89.998999999999995</c:v>
                </c:pt>
                <c:pt idx="36">
                  <c:v>90</c:v>
                </c:pt>
                <c:pt idx="37">
                  <c:v>94.998999999999995</c:v>
                </c:pt>
                <c:pt idx="38">
                  <c:v>95</c:v>
                </c:pt>
                <c:pt idx="39">
                  <c:v>99.998999999999995</c:v>
                </c:pt>
                <c:pt idx="40">
                  <c:v>100</c:v>
                </c:pt>
                <c:pt idx="41">
                  <c:v>104.999</c:v>
                </c:pt>
                <c:pt idx="42">
                  <c:v>105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EA4-4FE7-B158-5E0E88E30825}"/>
            </c:ext>
          </c:extLst>
        </c:ser>
        <c:ser>
          <c:idx val="2"/>
          <c:order val="1"/>
          <c:tx>
            <c:v>Femmes âges regroupés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'FM_2019_âge quinquennal'!$I$34:$I$76</c:f>
              <c:numCache>
                <c:formatCode>General</c:formatCode>
                <c:ptCount val="43"/>
                <c:pt idx="0">
                  <c:v>354828.79999999999</c:v>
                </c:pt>
                <c:pt idx="1">
                  <c:v>354828.79999999999</c:v>
                </c:pt>
                <c:pt idx="2">
                  <c:v>388219.4</c:v>
                </c:pt>
                <c:pt idx="3">
                  <c:v>388219.4</c:v>
                </c:pt>
                <c:pt idx="4">
                  <c:v>389310</c:v>
                </c:pt>
                <c:pt idx="5">
                  <c:v>389310</c:v>
                </c:pt>
                <c:pt idx="6">
                  <c:v>387179.2</c:v>
                </c:pt>
                <c:pt idx="7">
                  <c:v>387179.2</c:v>
                </c:pt>
                <c:pt idx="8">
                  <c:v>359926.8</c:v>
                </c:pt>
                <c:pt idx="9">
                  <c:v>359926.8</c:v>
                </c:pt>
                <c:pt idx="10">
                  <c:v>379289.8</c:v>
                </c:pt>
                <c:pt idx="11">
                  <c:v>379289.8</c:v>
                </c:pt>
                <c:pt idx="12">
                  <c:v>405920.6</c:v>
                </c:pt>
                <c:pt idx="13">
                  <c:v>405920.6</c:v>
                </c:pt>
                <c:pt idx="14">
                  <c:v>414737.4</c:v>
                </c:pt>
                <c:pt idx="15">
                  <c:v>414737.4</c:v>
                </c:pt>
                <c:pt idx="16">
                  <c:v>413382.8</c:v>
                </c:pt>
                <c:pt idx="17">
                  <c:v>413382.8</c:v>
                </c:pt>
                <c:pt idx="18">
                  <c:v>442582.8</c:v>
                </c:pt>
                <c:pt idx="19">
                  <c:v>442582.8</c:v>
                </c:pt>
                <c:pt idx="20">
                  <c:v>442492.6</c:v>
                </c:pt>
                <c:pt idx="21">
                  <c:v>442492.6</c:v>
                </c:pt>
                <c:pt idx="22">
                  <c:v>433152.4</c:v>
                </c:pt>
                <c:pt idx="23">
                  <c:v>433152.4</c:v>
                </c:pt>
                <c:pt idx="24">
                  <c:v>418851.4</c:v>
                </c:pt>
                <c:pt idx="25">
                  <c:v>418851.4</c:v>
                </c:pt>
                <c:pt idx="26">
                  <c:v>409803.2</c:v>
                </c:pt>
                <c:pt idx="27">
                  <c:v>409803.2</c:v>
                </c:pt>
                <c:pt idx="28">
                  <c:v>320611.59999999998</c:v>
                </c:pt>
                <c:pt idx="29">
                  <c:v>320611.59999999998</c:v>
                </c:pt>
                <c:pt idx="30">
                  <c:v>240200.4</c:v>
                </c:pt>
                <c:pt idx="31">
                  <c:v>240200.4</c:v>
                </c:pt>
                <c:pt idx="32">
                  <c:v>222993.2</c:v>
                </c:pt>
                <c:pt idx="33">
                  <c:v>222993.2</c:v>
                </c:pt>
                <c:pt idx="34">
                  <c:v>173260</c:v>
                </c:pt>
                <c:pt idx="35">
                  <c:v>173260</c:v>
                </c:pt>
                <c:pt idx="36">
                  <c:v>92213.6</c:v>
                </c:pt>
                <c:pt idx="37">
                  <c:v>92213.6</c:v>
                </c:pt>
                <c:pt idx="38">
                  <c:v>26748</c:v>
                </c:pt>
                <c:pt idx="39">
                  <c:v>26748</c:v>
                </c:pt>
                <c:pt idx="40">
                  <c:v>3369</c:v>
                </c:pt>
                <c:pt idx="41">
                  <c:v>3369</c:v>
                </c:pt>
                <c:pt idx="42">
                  <c:v>0</c:v>
                </c:pt>
              </c:numCache>
            </c:numRef>
          </c:xVal>
          <c:yVal>
            <c:numRef>
              <c:f>'FM_2019_âge quinquennal'!$G$34:$G$76</c:f>
              <c:numCache>
                <c:formatCode>General</c:formatCode>
                <c:ptCount val="43"/>
                <c:pt idx="0">
                  <c:v>0</c:v>
                </c:pt>
                <c:pt idx="1">
                  <c:v>4.9989999999999997</c:v>
                </c:pt>
                <c:pt idx="2">
                  <c:v>5</c:v>
                </c:pt>
                <c:pt idx="3">
                  <c:v>9.9989999999999988</c:v>
                </c:pt>
                <c:pt idx="4">
                  <c:v>10</c:v>
                </c:pt>
                <c:pt idx="5">
                  <c:v>14.998999999999999</c:v>
                </c:pt>
                <c:pt idx="6">
                  <c:v>15</c:v>
                </c:pt>
                <c:pt idx="7">
                  <c:v>19.998999999999999</c:v>
                </c:pt>
                <c:pt idx="8">
                  <c:v>20</c:v>
                </c:pt>
                <c:pt idx="9">
                  <c:v>24.998999999999999</c:v>
                </c:pt>
                <c:pt idx="10">
                  <c:v>25</c:v>
                </c:pt>
                <c:pt idx="11">
                  <c:v>29.998999999999999</c:v>
                </c:pt>
                <c:pt idx="12">
                  <c:v>30</c:v>
                </c:pt>
                <c:pt idx="13">
                  <c:v>34.999000000000002</c:v>
                </c:pt>
                <c:pt idx="14">
                  <c:v>35</c:v>
                </c:pt>
                <c:pt idx="15">
                  <c:v>39.999000000000002</c:v>
                </c:pt>
                <c:pt idx="16">
                  <c:v>40</c:v>
                </c:pt>
                <c:pt idx="17">
                  <c:v>44.999000000000002</c:v>
                </c:pt>
                <c:pt idx="18">
                  <c:v>45</c:v>
                </c:pt>
                <c:pt idx="19">
                  <c:v>49.999000000000002</c:v>
                </c:pt>
                <c:pt idx="20">
                  <c:v>50</c:v>
                </c:pt>
                <c:pt idx="21">
                  <c:v>54.999000000000002</c:v>
                </c:pt>
                <c:pt idx="22">
                  <c:v>55</c:v>
                </c:pt>
                <c:pt idx="23">
                  <c:v>59.999000000000002</c:v>
                </c:pt>
                <c:pt idx="24">
                  <c:v>60</c:v>
                </c:pt>
                <c:pt idx="25">
                  <c:v>64.998999999999995</c:v>
                </c:pt>
                <c:pt idx="26">
                  <c:v>65</c:v>
                </c:pt>
                <c:pt idx="27">
                  <c:v>69.998999999999995</c:v>
                </c:pt>
                <c:pt idx="28">
                  <c:v>70</c:v>
                </c:pt>
                <c:pt idx="29">
                  <c:v>74.998999999999995</c:v>
                </c:pt>
                <c:pt idx="30">
                  <c:v>75</c:v>
                </c:pt>
                <c:pt idx="31">
                  <c:v>79.998999999999995</c:v>
                </c:pt>
                <c:pt idx="32">
                  <c:v>80</c:v>
                </c:pt>
                <c:pt idx="33">
                  <c:v>84.998999999999995</c:v>
                </c:pt>
                <c:pt idx="34">
                  <c:v>85</c:v>
                </c:pt>
                <c:pt idx="35">
                  <c:v>89.998999999999995</c:v>
                </c:pt>
                <c:pt idx="36">
                  <c:v>90</c:v>
                </c:pt>
                <c:pt idx="37">
                  <c:v>94.998999999999995</c:v>
                </c:pt>
                <c:pt idx="38">
                  <c:v>95</c:v>
                </c:pt>
                <c:pt idx="39">
                  <c:v>99.998999999999995</c:v>
                </c:pt>
                <c:pt idx="40">
                  <c:v>100</c:v>
                </c:pt>
                <c:pt idx="41">
                  <c:v>104.999</c:v>
                </c:pt>
                <c:pt idx="42">
                  <c:v>105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EA4-4FE7-B158-5E0E88E30825}"/>
            </c:ext>
          </c:extLst>
        </c:ser>
        <c:ser>
          <c:idx val="0"/>
          <c:order val="2"/>
          <c:tx>
            <c:v>Hommes âges détaillés</c:v>
          </c:tx>
          <c:spPr>
            <a:ln w="15875">
              <a:solidFill>
                <a:schemeClr val="tx2"/>
              </a:solidFill>
            </a:ln>
          </c:spPr>
          <c:marker>
            <c:symbol val="none"/>
          </c:marker>
          <c:xVal>
            <c:numRef>
              <c:f>'FM 2019_âge détaillé_effectif'!$G$8:$G$113</c:f>
              <c:numCache>
                <c:formatCode>General</c:formatCode>
                <c:ptCount val="106"/>
                <c:pt idx="0">
                  <c:v>-352332</c:v>
                </c:pt>
                <c:pt idx="1">
                  <c:v>-357232</c:v>
                </c:pt>
                <c:pt idx="2">
                  <c:v>-369868</c:v>
                </c:pt>
                <c:pt idx="3">
                  <c:v>-381421</c:v>
                </c:pt>
                <c:pt idx="4">
                  <c:v>-388825</c:v>
                </c:pt>
                <c:pt idx="5">
                  <c:v>-397348</c:v>
                </c:pt>
                <c:pt idx="6">
                  <c:v>-403819</c:v>
                </c:pt>
                <c:pt idx="7">
                  <c:v>-407748</c:v>
                </c:pt>
                <c:pt idx="8">
                  <c:v>-408388</c:v>
                </c:pt>
                <c:pt idx="9">
                  <c:v>-412152</c:v>
                </c:pt>
                <c:pt idx="10">
                  <c:v>-411305</c:v>
                </c:pt>
                <c:pt idx="11">
                  <c:v>-409569</c:v>
                </c:pt>
                <c:pt idx="12">
                  <c:v>-405953</c:v>
                </c:pt>
                <c:pt idx="13">
                  <c:v>-405305</c:v>
                </c:pt>
                <c:pt idx="14">
                  <c:v>-405898</c:v>
                </c:pt>
                <c:pt idx="15">
                  <c:v>-409556</c:v>
                </c:pt>
                <c:pt idx="16">
                  <c:v>-412646</c:v>
                </c:pt>
                <c:pt idx="17">
                  <c:v>-412512</c:v>
                </c:pt>
                <c:pt idx="18">
                  <c:v>-413241</c:v>
                </c:pt>
                <c:pt idx="19">
                  <c:v>-398976</c:v>
                </c:pt>
                <c:pt idx="20">
                  <c:v>-385909</c:v>
                </c:pt>
                <c:pt idx="21">
                  <c:v>-373177</c:v>
                </c:pt>
                <c:pt idx="22">
                  <c:v>-363861</c:v>
                </c:pt>
                <c:pt idx="23">
                  <c:v>-363499</c:v>
                </c:pt>
                <c:pt idx="24">
                  <c:v>-361146</c:v>
                </c:pt>
                <c:pt idx="25">
                  <c:v>-361979</c:v>
                </c:pt>
                <c:pt idx="26">
                  <c:v>-366271</c:v>
                </c:pt>
                <c:pt idx="27">
                  <c:v>-373592</c:v>
                </c:pt>
                <c:pt idx="28">
                  <c:v>-375978</c:v>
                </c:pt>
                <c:pt idx="29">
                  <c:v>-382813</c:v>
                </c:pt>
                <c:pt idx="30">
                  <c:v>-384812</c:v>
                </c:pt>
                <c:pt idx="31">
                  <c:v>-384728</c:v>
                </c:pt>
                <c:pt idx="32">
                  <c:v>-385968</c:v>
                </c:pt>
                <c:pt idx="33">
                  <c:v>-390249</c:v>
                </c:pt>
                <c:pt idx="34">
                  <c:v>-395193</c:v>
                </c:pt>
                <c:pt idx="35">
                  <c:v>-400481</c:v>
                </c:pt>
                <c:pt idx="36">
                  <c:v>-400717</c:v>
                </c:pt>
                <c:pt idx="37">
                  <c:v>-403296</c:v>
                </c:pt>
                <c:pt idx="38">
                  <c:v>-400334</c:v>
                </c:pt>
                <c:pt idx="39">
                  <c:v>-399473</c:v>
                </c:pt>
                <c:pt idx="40">
                  <c:v>-391290</c:v>
                </c:pt>
                <c:pt idx="41">
                  <c:v>-394107</c:v>
                </c:pt>
                <c:pt idx="42">
                  <c:v>-402405</c:v>
                </c:pt>
                <c:pt idx="43">
                  <c:v>-414736</c:v>
                </c:pt>
                <c:pt idx="44">
                  <c:v>-426414</c:v>
                </c:pt>
                <c:pt idx="45">
                  <c:v>-436827</c:v>
                </c:pt>
                <c:pt idx="46">
                  <c:v>-440141</c:v>
                </c:pt>
                <c:pt idx="47">
                  <c:v>-437171</c:v>
                </c:pt>
                <c:pt idx="48">
                  <c:v>-430055</c:v>
                </c:pt>
                <c:pt idx="49">
                  <c:v>-429801</c:v>
                </c:pt>
                <c:pt idx="50">
                  <c:v>-427427</c:v>
                </c:pt>
                <c:pt idx="51">
                  <c:v>-428801</c:v>
                </c:pt>
                <c:pt idx="52">
                  <c:v>-429311</c:v>
                </c:pt>
                <c:pt idx="53">
                  <c:v>-425853</c:v>
                </c:pt>
                <c:pt idx="54">
                  <c:v>-424282</c:v>
                </c:pt>
                <c:pt idx="55">
                  <c:v>-420029</c:v>
                </c:pt>
                <c:pt idx="56">
                  <c:v>-413428</c:v>
                </c:pt>
                <c:pt idx="57">
                  <c:v>-407675</c:v>
                </c:pt>
                <c:pt idx="58">
                  <c:v>-402290</c:v>
                </c:pt>
                <c:pt idx="59">
                  <c:v>-397055</c:v>
                </c:pt>
                <c:pt idx="60">
                  <c:v>-391618</c:v>
                </c:pt>
                <c:pt idx="61">
                  <c:v>-384818</c:v>
                </c:pt>
                <c:pt idx="62">
                  <c:v>-381582</c:v>
                </c:pt>
                <c:pt idx="63">
                  <c:v>-378088</c:v>
                </c:pt>
                <c:pt idx="64">
                  <c:v>-372365</c:v>
                </c:pt>
                <c:pt idx="65">
                  <c:v>-370492</c:v>
                </c:pt>
                <c:pt idx="66">
                  <c:v>-367472</c:v>
                </c:pt>
                <c:pt idx="67">
                  <c:v>-369824</c:v>
                </c:pt>
                <c:pt idx="68">
                  <c:v>-365054</c:v>
                </c:pt>
                <c:pt idx="69">
                  <c:v>-359948</c:v>
                </c:pt>
                <c:pt idx="70">
                  <c:v>-330546</c:v>
                </c:pt>
                <c:pt idx="71">
                  <c:v>-305189</c:v>
                </c:pt>
                <c:pt idx="72">
                  <c:v>-279218</c:v>
                </c:pt>
                <c:pt idx="73">
                  <c:v>-249364</c:v>
                </c:pt>
                <c:pt idx="74">
                  <c:v>-221232</c:v>
                </c:pt>
                <c:pt idx="75">
                  <c:v>-206447</c:v>
                </c:pt>
                <c:pt idx="76">
                  <c:v>-197478</c:v>
                </c:pt>
                <c:pt idx="77">
                  <c:v>-188836</c:v>
                </c:pt>
                <c:pt idx="78">
                  <c:v>-180151</c:v>
                </c:pt>
                <c:pt idx="79">
                  <c:v>-175674</c:v>
                </c:pt>
                <c:pt idx="80">
                  <c:v>-168997</c:v>
                </c:pt>
                <c:pt idx="81">
                  <c:v>-160391</c:v>
                </c:pt>
                <c:pt idx="82">
                  <c:v>-150658</c:v>
                </c:pt>
                <c:pt idx="83">
                  <c:v>-140911</c:v>
                </c:pt>
                <c:pt idx="84">
                  <c:v>-129312</c:v>
                </c:pt>
                <c:pt idx="85">
                  <c:v>-118191</c:v>
                </c:pt>
                <c:pt idx="86">
                  <c:v>-105193</c:v>
                </c:pt>
                <c:pt idx="87">
                  <c:v>-92124</c:v>
                </c:pt>
                <c:pt idx="88">
                  <c:v>-78522</c:v>
                </c:pt>
                <c:pt idx="89">
                  <c:v>-66294</c:v>
                </c:pt>
                <c:pt idx="90">
                  <c:v>-54081</c:v>
                </c:pt>
                <c:pt idx="91">
                  <c:v>-43674</c:v>
                </c:pt>
                <c:pt idx="92">
                  <c:v>-34697</c:v>
                </c:pt>
                <c:pt idx="93">
                  <c:v>-26607</c:v>
                </c:pt>
                <c:pt idx="94">
                  <c:v>-20236</c:v>
                </c:pt>
                <c:pt idx="95">
                  <c:v>-14566</c:v>
                </c:pt>
                <c:pt idx="96">
                  <c:v>-9743</c:v>
                </c:pt>
                <c:pt idx="97">
                  <c:v>-5990</c:v>
                </c:pt>
                <c:pt idx="98">
                  <c:v>-3512</c:v>
                </c:pt>
                <c:pt idx="99">
                  <c:v>-2006</c:v>
                </c:pt>
                <c:pt idx="100">
                  <c:v>-726.8</c:v>
                </c:pt>
                <c:pt idx="101">
                  <c:v>-726.8</c:v>
                </c:pt>
                <c:pt idx="102">
                  <c:v>-726.8</c:v>
                </c:pt>
                <c:pt idx="103">
                  <c:v>-726.8</c:v>
                </c:pt>
                <c:pt idx="104">
                  <c:v>-726.8</c:v>
                </c:pt>
                <c:pt idx="105">
                  <c:v>0</c:v>
                </c:pt>
              </c:numCache>
            </c:numRef>
          </c:xVal>
          <c:yVal>
            <c:numRef>
              <c:f>'FM 2019_âge détaillé_effectif'!$F$8:$F$113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EA4-4FE7-B158-5E0E88E30825}"/>
            </c:ext>
          </c:extLst>
        </c:ser>
        <c:ser>
          <c:idx val="3"/>
          <c:order val="3"/>
          <c:tx>
            <c:v>Femmes âges détaillés</c:v>
          </c:tx>
          <c:spPr>
            <a:ln w="158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'FM 2019_âge détaillé_effectif'!$H$8:$H$113</c:f>
              <c:numCache>
                <c:formatCode>General</c:formatCode>
                <c:ptCount val="106"/>
                <c:pt idx="0">
                  <c:v>335610</c:v>
                </c:pt>
                <c:pt idx="1">
                  <c:v>344365</c:v>
                </c:pt>
                <c:pt idx="2">
                  <c:v>355243</c:v>
                </c:pt>
                <c:pt idx="3">
                  <c:v>364740</c:v>
                </c:pt>
                <c:pt idx="4">
                  <c:v>374186</c:v>
                </c:pt>
                <c:pt idx="5">
                  <c:v>382775</c:v>
                </c:pt>
                <c:pt idx="6">
                  <c:v>385246</c:v>
                </c:pt>
                <c:pt idx="7">
                  <c:v>389983</c:v>
                </c:pt>
                <c:pt idx="8">
                  <c:v>390097</c:v>
                </c:pt>
                <c:pt idx="9">
                  <c:v>392996</c:v>
                </c:pt>
                <c:pt idx="10">
                  <c:v>392131</c:v>
                </c:pt>
                <c:pt idx="11">
                  <c:v>390935</c:v>
                </c:pt>
                <c:pt idx="12">
                  <c:v>388955</c:v>
                </c:pt>
                <c:pt idx="13">
                  <c:v>386795</c:v>
                </c:pt>
                <c:pt idx="14">
                  <c:v>387734</c:v>
                </c:pt>
                <c:pt idx="15">
                  <c:v>389212</c:v>
                </c:pt>
                <c:pt idx="16">
                  <c:v>389835</c:v>
                </c:pt>
                <c:pt idx="17">
                  <c:v>390097</c:v>
                </c:pt>
                <c:pt idx="18">
                  <c:v>389014</c:v>
                </c:pt>
                <c:pt idx="19">
                  <c:v>377738</c:v>
                </c:pt>
                <c:pt idx="20">
                  <c:v>366314</c:v>
                </c:pt>
                <c:pt idx="21">
                  <c:v>359839</c:v>
                </c:pt>
                <c:pt idx="22">
                  <c:v>357252</c:v>
                </c:pt>
                <c:pt idx="23">
                  <c:v>355983</c:v>
                </c:pt>
                <c:pt idx="24">
                  <c:v>360247</c:v>
                </c:pt>
                <c:pt idx="25">
                  <c:v>363315</c:v>
                </c:pt>
                <c:pt idx="26">
                  <c:v>369957</c:v>
                </c:pt>
                <c:pt idx="27">
                  <c:v>379665</c:v>
                </c:pt>
                <c:pt idx="28">
                  <c:v>388409</c:v>
                </c:pt>
                <c:pt idx="29">
                  <c:v>395104</c:v>
                </c:pt>
                <c:pt idx="30">
                  <c:v>400649</c:v>
                </c:pt>
                <c:pt idx="31">
                  <c:v>403587</c:v>
                </c:pt>
                <c:pt idx="32">
                  <c:v>403719</c:v>
                </c:pt>
                <c:pt idx="33">
                  <c:v>408830</c:v>
                </c:pt>
                <c:pt idx="34">
                  <c:v>412817</c:v>
                </c:pt>
                <c:pt idx="35">
                  <c:v>416040</c:v>
                </c:pt>
                <c:pt idx="36">
                  <c:v>416704</c:v>
                </c:pt>
                <c:pt idx="37">
                  <c:v>418837</c:v>
                </c:pt>
                <c:pt idx="38">
                  <c:v>412943</c:v>
                </c:pt>
                <c:pt idx="39">
                  <c:v>409163</c:v>
                </c:pt>
                <c:pt idx="40">
                  <c:v>399212</c:v>
                </c:pt>
                <c:pt idx="41">
                  <c:v>401243</c:v>
                </c:pt>
                <c:pt idx="42">
                  <c:v>411199</c:v>
                </c:pt>
                <c:pt idx="43">
                  <c:v>421020</c:v>
                </c:pt>
                <c:pt idx="44">
                  <c:v>434240</c:v>
                </c:pt>
                <c:pt idx="45">
                  <c:v>441950</c:v>
                </c:pt>
                <c:pt idx="46">
                  <c:v>445335</c:v>
                </c:pt>
                <c:pt idx="47">
                  <c:v>443663</c:v>
                </c:pt>
                <c:pt idx="48">
                  <c:v>441656</c:v>
                </c:pt>
                <c:pt idx="49">
                  <c:v>440310</c:v>
                </c:pt>
                <c:pt idx="50">
                  <c:v>439515</c:v>
                </c:pt>
                <c:pt idx="51">
                  <c:v>442590</c:v>
                </c:pt>
                <c:pt idx="52">
                  <c:v>443960</c:v>
                </c:pt>
                <c:pt idx="53">
                  <c:v>443771</c:v>
                </c:pt>
                <c:pt idx="54">
                  <c:v>442627</c:v>
                </c:pt>
                <c:pt idx="55">
                  <c:v>440179</c:v>
                </c:pt>
                <c:pt idx="56">
                  <c:v>435579</c:v>
                </c:pt>
                <c:pt idx="57">
                  <c:v>432414</c:v>
                </c:pt>
                <c:pt idx="58">
                  <c:v>429494</c:v>
                </c:pt>
                <c:pt idx="59">
                  <c:v>428096</c:v>
                </c:pt>
                <c:pt idx="60">
                  <c:v>425917</c:v>
                </c:pt>
                <c:pt idx="61">
                  <c:v>421824</c:v>
                </c:pt>
                <c:pt idx="62">
                  <c:v>417559</c:v>
                </c:pt>
                <c:pt idx="63">
                  <c:v>415196</c:v>
                </c:pt>
                <c:pt idx="64">
                  <c:v>413762</c:v>
                </c:pt>
                <c:pt idx="65">
                  <c:v>412269</c:v>
                </c:pt>
                <c:pt idx="66">
                  <c:v>412567</c:v>
                </c:pt>
                <c:pt idx="67">
                  <c:v>412765</c:v>
                </c:pt>
                <c:pt idx="68">
                  <c:v>405939</c:v>
                </c:pt>
                <c:pt idx="69">
                  <c:v>405475</c:v>
                </c:pt>
                <c:pt idx="70">
                  <c:v>376052</c:v>
                </c:pt>
                <c:pt idx="71">
                  <c:v>349451</c:v>
                </c:pt>
                <c:pt idx="72">
                  <c:v>323015</c:v>
                </c:pt>
                <c:pt idx="73">
                  <c:v>293276</c:v>
                </c:pt>
                <c:pt idx="74">
                  <c:v>261264</c:v>
                </c:pt>
                <c:pt idx="75">
                  <c:v>250287</c:v>
                </c:pt>
                <c:pt idx="76">
                  <c:v>243824</c:v>
                </c:pt>
                <c:pt idx="77">
                  <c:v>236884</c:v>
                </c:pt>
                <c:pt idx="78">
                  <c:v>234101</c:v>
                </c:pt>
                <c:pt idx="79">
                  <c:v>235905</c:v>
                </c:pt>
                <c:pt idx="80">
                  <c:v>234643</c:v>
                </c:pt>
                <c:pt idx="81">
                  <c:v>228873</c:v>
                </c:pt>
                <c:pt idx="82">
                  <c:v>224633</c:v>
                </c:pt>
                <c:pt idx="83">
                  <c:v>217350</c:v>
                </c:pt>
                <c:pt idx="84">
                  <c:v>209466</c:v>
                </c:pt>
                <c:pt idx="85">
                  <c:v>203240</c:v>
                </c:pt>
                <c:pt idx="86">
                  <c:v>188386</c:v>
                </c:pt>
                <c:pt idx="87">
                  <c:v>175243</c:v>
                </c:pt>
                <c:pt idx="88">
                  <c:v>158201</c:v>
                </c:pt>
                <c:pt idx="89">
                  <c:v>141231</c:v>
                </c:pt>
                <c:pt idx="90">
                  <c:v>123642</c:v>
                </c:pt>
                <c:pt idx="91">
                  <c:v>107318</c:v>
                </c:pt>
                <c:pt idx="92">
                  <c:v>91017</c:v>
                </c:pt>
                <c:pt idx="93">
                  <c:v>76857</c:v>
                </c:pt>
                <c:pt idx="94">
                  <c:v>62233</c:v>
                </c:pt>
                <c:pt idx="95">
                  <c:v>49879</c:v>
                </c:pt>
                <c:pt idx="96">
                  <c:v>35582</c:v>
                </c:pt>
                <c:pt idx="97">
                  <c:v>23775</c:v>
                </c:pt>
                <c:pt idx="98">
                  <c:v>15198</c:v>
                </c:pt>
                <c:pt idx="99">
                  <c:v>9306</c:v>
                </c:pt>
                <c:pt idx="100">
                  <c:v>3369</c:v>
                </c:pt>
                <c:pt idx="101">
                  <c:v>3369</c:v>
                </c:pt>
                <c:pt idx="102">
                  <c:v>3369</c:v>
                </c:pt>
                <c:pt idx="103">
                  <c:v>3369</c:v>
                </c:pt>
                <c:pt idx="104">
                  <c:v>3369</c:v>
                </c:pt>
                <c:pt idx="105">
                  <c:v>0</c:v>
                </c:pt>
              </c:numCache>
            </c:numRef>
          </c:xVal>
          <c:yVal>
            <c:numRef>
              <c:f>'FM 2019_âge détaillé_effectif'!$F$8:$F$113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EA4-4FE7-B158-5E0E88E30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238528"/>
        <c:axId val="48239104"/>
      </c:scatterChart>
      <c:valAx>
        <c:axId val="482385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/>
                  <a:t>Effectif moyen par âge</a:t>
                </a:r>
              </a:p>
            </c:rich>
          </c:tx>
          <c:overlay val="0"/>
        </c:title>
        <c:numFmt formatCode="General;General" sourceLinked="0"/>
        <c:majorTickMark val="cross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fr-FR"/>
          </a:p>
        </c:txPr>
        <c:crossAx val="48239104"/>
        <c:crossesAt val="0"/>
        <c:crossBetween val="midCat"/>
      </c:valAx>
      <c:valAx>
        <c:axId val="48239104"/>
        <c:scaling>
          <c:orientation val="minMax"/>
          <c:max val="105"/>
          <c:min val="0"/>
        </c:scaling>
        <c:delete val="0"/>
        <c:axPos val="l"/>
        <c:numFmt formatCode="General;General" sourceLinked="0"/>
        <c:majorTickMark val="cross"/>
        <c:minorTickMark val="none"/>
        <c:tickLblPos val="high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fr-FR"/>
          </a:p>
        </c:txPr>
        <c:crossAx val="48238528"/>
        <c:crossesAt val="0"/>
        <c:crossBetween val="midCat"/>
        <c:maj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6.4578740157480302E-2"/>
          <c:y val="3.0955388447508566E-3"/>
          <c:w val="0.81819197600299942"/>
          <c:h val="0.1096636721009573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0</xdr:rowOff>
    </xdr:from>
    <xdr:to>
      <xdr:col>14</xdr:col>
      <xdr:colOff>120650</xdr:colOff>
      <xdr:row>24</xdr:row>
      <xdr:rowOff>12700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24</xdr:row>
      <xdr:rowOff>0</xdr:rowOff>
    </xdr:from>
    <xdr:to>
      <xdr:col>14</xdr:col>
      <xdr:colOff>120650</xdr:colOff>
      <xdr:row>41</xdr:row>
      <xdr:rowOff>12700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0</xdr:rowOff>
    </xdr:from>
    <xdr:to>
      <xdr:col>14</xdr:col>
      <xdr:colOff>120650</xdr:colOff>
      <xdr:row>24</xdr:row>
      <xdr:rowOff>12700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25</xdr:row>
      <xdr:rowOff>0</xdr:rowOff>
    </xdr:from>
    <xdr:to>
      <xdr:col>14</xdr:col>
      <xdr:colOff>120650</xdr:colOff>
      <xdr:row>42</xdr:row>
      <xdr:rowOff>12700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6</xdr:row>
      <xdr:rowOff>0</xdr:rowOff>
    </xdr:from>
    <xdr:to>
      <xdr:col>19</xdr:col>
      <xdr:colOff>120650</xdr:colOff>
      <xdr:row>23</xdr:row>
      <xdr:rowOff>12700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6</xdr:row>
      <xdr:rowOff>0</xdr:rowOff>
    </xdr:from>
    <xdr:to>
      <xdr:col>24</xdr:col>
      <xdr:colOff>120650</xdr:colOff>
      <xdr:row>23</xdr:row>
      <xdr:rowOff>12700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32</xdr:row>
      <xdr:rowOff>0</xdr:rowOff>
    </xdr:from>
    <xdr:to>
      <xdr:col>19</xdr:col>
      <xdr:colOff>120650</xdr:colOff>
      <xdr:row>49</xdr:row>
      <xdr:rowOff>58964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32</xdr:row>
      <xdr:rowOff>0</xdr:rowOff>
    </xdr:from>
    <xdr:to>
      <xdr:col>24</xdr:col>
      <xdr:colOff>120650</xdr:colOff>
      <xdr:row>49</xdr:row>
      <xdr:rowOff>58964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51</xdr:row>
      <xdr:rowOff>0</xdr:rowOff>
    </xdr:from>
    <xdr:to>
      <xdr:col>21</xdr:col>
      <xdr:colOff>0</xdr:colOff>
      <xdr:row>74</xdr:row>
      <xdr:rowOff>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23</xdr:row>
      <xdr:rowOff>0</xdr:rowOff>
    </xdr:from>
    <xdr:to>
      <xdr:col>13</xdr:col>
      <xdr:colOff>120650</xdr:colOff>
      <xdr:row>40</xdr:row>
      <xdr:rowOff>58964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24188F6-E98B-49F5-B058-6E443D56A1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23</xdr:row>
      <xdr:rowOff>0</xdr:rowOff>
    </xdr:from>
    <xdr:to>
      <xdr:col>18</xdr:col>
      <xdr:colOff>120650</xdr:colOff>
      <xdr:row>40</xdr:row>
      <xdr:rowOff>58964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EF49E319-E87D-4EDA-A621-3ECE449448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41</xdr:row>
      <xdr:rowOff>0</xdr:rowOff>
    </xdr:from>
    <xdr:to>
      <xdr:col>15</xdr:col>
      <xdr:colOff>0</xdr:colOff>
      <xdr:row>64</xdr:row>
      <xdr:rowOff>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DA101C7B-91DC-4812-B81E-56900943D6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3"/>
  <sheetViews>
    <sheetView topLeftCell="A5" workbookViewId="0">
      <pane ySplit="3" topLeftCell="A8" activePane="bottomLeft" state="frozen"/>
      <selection activeCell="A5" sqref="A5"/>
      <selection pane="bottomLeft" activeCell="E15" sqref="E15"/>
    </sheetView>
  </sheetViews>
  <sheetFormatPr baseColWidth="10" defaultRowHeight="15" x14ac:dyDescent="0.25"/>
  <sheetData>
    <row r="1" spans="1:8" x14ac:dyDescent="0.25">
      <c r="A1" t="s">
        <v>0</v>
      </c>
    </row>
    <row r="2" spans="1:8" x14ac:dyDescent="0.25">
      <c r="A2" t="s">
        <v>1</v>
      </c>
    </row>
    <row r="3" spans="1:8" x14ac:dyDescent="0.25">
      <c r="A3" t="s">
        <v>2</v>
      </c>
    </row>
    <row r="6" spans="1:8" x14ac:dyDescent="0.25">
      <c r="A6" t="s">
        <v>29</v>
      </c>
    </row>
    <row r="7" spans="1:8" x14ac:dyDescent="0.25">
      <c r="B7" t="s">
        <v>4</v>
      </c>
      <c r="C7" t="s">
        <v>5</v>
      </c>
      <c r="D7" t="s">
        <v>6</v>
      </c>
      <c r="F7" t="s">
        <v>142</v>
      </c>
      <c r="G7" t="s">
        <v>4</v>
      </c>
      <c r="H7" t="s">
        <v>5</v>
      </c>
    </row>
    <row r="8" spans="1:8" x14ac:dyDescent="0.25">
      <c r="A8" t="s">
        <v>30</v>
      </c>
      <c r="B8">
        <v>352332</v>
      </c>
      <c r="C8">
        <v>335610</v>
      </c>
      <c r="D8">
        <v>687941</v>
      </c>
      <c r="F8">
        <v>0</v>
      </c>
      <c r="G8">
        <f>-B8</f>
        <v>-352332</v>
      </c>
      <c r="H8">
        <f>C8</f>
        <v>335610</v>
      </c>
    </row>
    <row r="9" spans="1:8" x14ac:dyDescent="0.25">
      <c r="A9" t="s">
        <v>31</v>
      </c>
      <c r="B9">
        <v>357232</v>
      </c>
      <c r="C9">
        <v>344365</v>
      </c>
      <c r="D9">
        <v>701597</v>
      </c>
      <c r="F9">
        <v>1</v>
      </c>
      <c r="G9">
        <f t="shared" ref="G9:G72" si="0">-B9</f>
        <v>-357232</v>
      </c>
      <c r="H9">
        <f t="shared" ref="H9:H72" si="1">C9</f>
        <v>344365</v>
      </c>
    </row>
    <row r="10" spans="1:8" x14ac:dyDescent="0.25">
      <c r="A10" t="s">
        <v>32</v>
      </c>
      <c r="B10">
        <v>369868</v>
      </c>
      <c r="C10">
        <v>355243</v>
      </c>
      <c r="D10">
        <v>725111</v>
      </c>
      <c r="F10">
        <v>2</v>
      </c>
      <c r="G10">
        <f t="shared" si="0"/>
        <v>-369868</v>
      </c>
      <c r="H10">
        <f t="shared" si="1"/>
        <v>355243</v>
      </c>
    </row>
    <row r="11" spans="1:8" x14ac:dyDescent="0.25">
      <c r="A11" t="s">
        <v>33</v>
      </c>
      <c r="B11">
        <v>381421</v>
      </c>
      <c r="C11">
        <v>364740</v>
      </c>
      <c r="D11">
        <v>746161</v>
      </c>
      <c r="F11">
        <v>3</v>
      </c>
      <c r="G11">
        <f t="shared" si="0"/>
        <v>-381421</v>
      </c>
      <c r="H11">
        <f t="shared" si="1"/>
        <v>364740</v>
      </c>
    </row>
    <row r="12" spans="1:8" x14ac:dyDescent="0.25">
      <c r="A12" t="s">
        <v>34</v>
      </c>
      <c r="B12">
        <v>388825</v>
      </c>
      <c r="C12">
        <v>374186</v>
      </c>
      <c r="D12">
        <v>763011</v>
      </c>
      <c r="F12">
        <v>4</v>
      </c>
      <c r="G12">
        <f t="shared" si="0"/>
        <v>-388825</v>
      </c>
      <c r="H12">
        <f t="shared" si="1"/>
        <v>374186</v>
      </c>
    </row>
    <row r="13" spans="1:8" x14ac:dyDescent="0.25">
      <c r="A13" t="s">
        <v>35</v>
      </c>
      <c r="B13">
        <v>397348</v>
      </c>
      <c r="C13">
        <v>382775</v>
      </c>
      <c r="D13">
        <v>780123</v>
      </c>
      <c r="F13">
        <v>5</v>
      </c>
      <c r="G13">
        <f t="shared" si="0"/>
        <v>-397348</v>
      </c>
      <c r="H13">
        <f t="shared" si="1"/>
        <v>382775</v>
      </c>
    </row>
    <row r="14" spans="1:8" x14ac:dyDescent="0.25">
      <c r="A14" t="s">
        <v>36</v>
      </c>
      <c r="B14">
        <v>403819</v>
      </c>
      <c r="C14">
        <v>385246</v>
      </c>
      <c r="D14">
        <v>789065</v>
      </c>
      <c r="F14">
        <v>6</v>
      </c>
      <c r="G14">
        <f t="shared" si="0"/>
        <v>-403819</v>
      </c>
      <c r="H14">
        <f t="shared" si="1"/>
        <v>385246</v>
      </c>
    </row>
    <row r="15" spans="1:8" x14ac:dyDescent="0.25">
      <c r="A15" t="s">
        <v>37</v>
      </c>
      <c r="B15">
        <v>407748</v>
      </c>
      <c r="C15">
        <v>389983</v>
      </c>
      <c r="D15">
        <v>797731</v>
      </c>
      <c r="F15">
        <v>7</v>
      </c>
      <c r="G15">
        <f t="shared" si="0"/>
        <v>-407748</v>
      </c>
      <c r="H15">
        <f t="shared" si="1"/>
        <v>389983</v>
      </c>
    </row>
    <row r="16" spans="1:8" x14ac:dyDescent="0.25">
      <c r="A16" t="s">
        <v>38</v>
      </c>
      <c r="B16">
        <v>408388</v>
      </c>
      <c r="C16">
        <v>390097</v>
      </c>
      <c r="D16">
        <v>798484</v>
      </c>
      <c r="F16">
        <v>8</v>
      </c>
      <c r="G16">
        <f t="shared" si="0"/>
        <v>-408388</v>
      </c>
      <c r="H16">
        <f t="shared" si="1"/>
        <v>390097</v>
      </c>
    </row>
    <row r="17" spans="1:8" x14ac:dyDescent="0.25">
      <c r="A17" t="s">
        <v>39</v>
      </c>
      <c r="B17">
        <v>412152</v>
      </c>
      <c r="C17">
        <v>392996</v>
      </c>
      <c r="D17">
        <v>805148</v>
      </c>
      <c r="F17">
        <v>9</v>
      </c>
      <c r="G17">
        <f t="shared" si="0"/>
        <v>-412152</v>
      </c>
      <c r="H17">
        <f t="shared" si="1"/>
        <v>392996</v>
      </c>
    </row>
    <row r="18" spans="1:8" x14ac:dyDescent="0.25">
      <c r="A18" t="s">
        <v>40</v>
      </c>
      <c r="B18">
        <v>411305</v>
      </c>
      <c r="C18">
        <v>392131</v>
      </c>
      <c r="D18">
        <v>803436</v>
      </c>
      <c r="F18">
        <v>10</v>
      </c>
      <c r="G18">
        <f t="shared" si="0"/>
        <v>-411305</v>
      </c>
      <c r="H18">
        <f t="shared" si="1"/>
        <v>392131</v>
      </c>
    </row>
    <row r="19" spans="1:8" x14ac:dyDescent="0.25">
      <c r="A19" t="s">
        <v>41</v>
      </c>
      <c r="B19">
        <v>409569</v>
      </c>
      <c r="C19">
        <v>390935</v>
      </c>
      <c r="D19">
        <v>800504</v>
      </c>
      <c r="F19">
        <v>11</v>
      </c>
      <c r="G19">
        <f t="shared" si="0"/>
        <v>-409569</v>
      </c>
      <c r="H19">
        <f t="shared" si="1"/>
        <v>390935</v>
      </c>
    </row>
    <row r="20" spans="1:8" x14ac:dyDescent="0.25">
      <c r="A20" t="s">
        <v>42</v>
      </c>
      <c r="B20">
        <v>405953</v>
      </c>
      <c r="C20">
        <v>388955</v>
      </c>
      <c r="D20">
        <v>794908</v>
      </c>
      <c r="F20">
        <v>12</v>
      </c>
      <c r="G20">
        <f t="shared" si="0"/>
        <v>-405953</v>
      </c>
      <c r="H20">
        <f t="shared" si="1"/>
        <v>388955</v>
      </c>
    </row>
    <row r="21" spans="1:8" x14ac:dyDescent="0.25">
      <c r="A21" t="s">
        <v>43</v>
      </c>
      <c r="B21">
        <v>405305</v>
      </c>
      <c r="C21">
        <v>386795</v>
      </c>
      <c r="D21">
        <v>792100</v>
      </c>
      <c r="F21">
        <v>13</v>
      </c>
      <c r="G21">
        <f t="shared" si="0"/>
        <v>-405305</v>
      </c>
      <c r="H21">
        <f t="shared" si="1"/>
        <v>386795</v>
      </c>
    </row>
    <row r="22" spans="1:8" x14ac:dyDescent="0.25">
      <c r="A22" t="s">
        <v>44</v>
      </c>
      <c r="B22">
        <v>405898</v>
      </c>
      <c r="C22">
        <v>387734</v>
      </c>
      <c r="D22">
        <v>793632</v>
      </c>
      <c r="F22">
        <v>14</v>
      </c>
      <c r="G22">
        <f t="shared" si="0"/>
        <v>-405898</v>
      </c>
      <c r="H22">
        <f t="shared" si="1"/>
        <v>387734</v>
      </c>
    </row>
    <row r="23" spans="1:8" x14ac:dyDescent="0.25">
      <c r="A23" t="s">
        <v>45</v>
      </c>
      <c r="B23">
        <v>409556</v>
      </c>
      <c r="C23">
        <v>389212</v>
      </c>
      <c r="D23">
        <v>798768</v>
      </c>
      <c r="F23">
        <v>15</v>
      </c>
      <c r="G23">
        <f t="shared" si="0"/>
        <v>-409556</v>
      </c>
      <c r="H23">
        <f t="shared" si="1"/>
        <v>389212</v>
      </c>
    </row>
    <row r="24" spans="1:8" x14ac:dyDescent="0.25">
      <c r="A24" t="s">
        <v>46</v>
      </c>
      <c r="B24">
        <v>412646</v>
      </c>
      <c r="C24">
        <v>389835</v>
      </c>
      <c r="D24">
        <v>802481</v>
      </c>
      <c r="F24">
        <v>16</v>
      </c>
      <c r="G24">
        <f t="shared" si="0"/>
        <v>-412646</v>
      </c>
      <c r="H24">
        <f t="shared" si="1"/>
        <v>389835</v>
      </c>
    </row>
    <row r="25" spans="1:8" x14ac:dyDescent="0.25">
      <c r="A25" t="s">
        <v>47</v>
      </c>
      <c r="B25">
        <v>412512</v>
      </c>
      <c r="C25">
        <v>390097</v>
      </c>
      <c r="D25">
        <v>802608</v>
      </c>
      <c r="F25">
        <v>17</v>
      </c>
      <c r="G25">
        <f t="shared" si="0"/>
        <v>-412512</v>
      </c>
      <c r="H25">
        <f t="shared" si="1"/>
        <v>390097</v>
      </c>
    </row>
    <row r="26" spans="1:8" x14ac:dyDescent="0.25">
      <c r="A26" t="s">
        <v>48</v>
      </c>
      <c r="B26">
        <v>413241</v>
      </c>
      <c r="C26">
        <v>389014</v>
      </c>
      <c r="D26">
        <v>802255</v>
      </c>
      <c r="F26">
        <v>18</v>
      </c>
      <c r="G26">
        <f t="shared" si="0"/>
        <v>-413241</v>
      </c>
      <c r="H26">
        <f t="shared" si="1"/>
        <v>389014</v>
      </c>
    </row>
    <row r="27" spans="1:8" x14ac:dyDescent="0.25">
      <c r="A27" t="s">
        <v>49</v>
      </c>
      <c r="B27">
        <v>398976</v>
      </c>
      <c r="C27">
        <v>377738</v>
      </c>
      <c r="D27">
        <v>776714</v>
      </c>
      <c r="F27">
        <v>19</v>
      </c>
      <c r="G27">
        <f t="shared" si="0"/>
        <v>-398976</v>
      </c>
      <c r="H27">
        <f t="shared" si="1"/>
        <v>377738</v>
      </c>
    </row>
    <row r="28" spans="1:8" x14ac:dyDescent="0.25">
      <c r="A28" t="s">
        <v>50</v>
      </c>
      <c r="B28">
        <v>385909</v>
      </c>
      <c r="C28">
        <v>366314</v>
      </c>
      <c r="D28">
        <v>752223</v>
      </c>
      <c r="F28">
        <v>20</v>
      </c>
      <c r="G28">
        <f t="shared" si="0"/>
        <v>-385909</v>
      </c>
      <c r="H28">
        <f t="shared" si="1"/>
        <v>366314</v>
      </c>
    </row>
    <row r="29" spans="1:8" x14ac:dyDescent="0.25">
      <c r="A29" t="s">
        <v>51</v>
      </c>
      <c r="B29">
        <v>373177</v>
      </c>
      <c r="C29">
        <v>359839</v>
      </c>
      <c r="D29">
        <v>733015</v>
      </c>
      <c r="F29">
        <v>21</v>
      </c>
      <c r="G29">
        <f t="shared" si="0"/>
        <v>-373177</v>
      </c>
      <c r="H29">
        <f t="shared" si="1"/>
        <v>359839</v>
      </c>
    </row>
    <row r="30" spans="1:8" x14ac:dyDescent="0.25">
      <c r="A30" t="s">
        <v>52</v>
      </c>
      <c r="B30">
        <v>363861</v>
      </c>
      <c r="C30">
        <v>357252</v>
      </c>
      <c r="D30">
        <v>721113</v>
      </c>
      <c r="F30">
        <v>22</v>
      </c>
      <c r="G30">
        <f t="shared" si="0"/>
        <v>-363861</v>
      </c>
      <c r="H30">
        <f t="shared" si="1"/>
        <v>357252</v>
      </c>
    </row>
    <row r="31" spans="1:8" x14ac:dyDescent="0.25">
      <c r="A31" t="s">
        <v>53</v>
      </c>
      <c r="B31">
        <v>363499</v>
      </c>
      <c r="C31">
        <v>355983</v>
      </c>
      <c r="D31">
        <v>719482</v>
      </c>
      <c r="F31">
        <v>23</v>
      </c>
      <c r="G31">
        <f t="shared" si="0"/>
        <v>-363499</v>
      </c>
      <c r="H31">
        <f t="shared" si="1"/>
        <v>355983</v>
      </c>
    </row>
    <row r="32" spans="1:8" x14ac:dyDescent="0.25">
      <c r="A32" t="s">
        <v>54</v>
      </c>
      <c r="B32">
        <v>361146</v>
      </c>
      <c r="C32">
        <v>360247</v>
      </c>
      <c r="D32">
        <v>721393</v>
      </c>
      <c r="F32">
        <v>24</v>
      </c>
      <c r="G32">
        <f t="shared" si="0"/>
        <v>-361146</v>
      </c>
      <c r="H32">
        <f t="shared" si="1"/>
        <v>360247</v>
      </c>
    </row>
    <row r="33" spans="1:8" x14ac:dyDescent="0.25">
      <c r="A33" t="s">
        <v>55</v>
      </c>
      <c r="B33">
        <v>361979</v>
      </c>
      <c r="C33">
        <v>363315</v>
      </c>
      <c r="D33">
        <v>725293</v>
      </c>
      <c r="F33">
        <v>25</v>
      </c>
      <c r="G33">
        <f t="shared" si="0"/>
        <v>-361979</v>
      </c>
      <c r="H33">
        <f t="shared" si="1"/>
        <v>363315</v>
      </c>
    </row>
    <row r="34" spans="1:8" x14ac:dyDescent="0.25">
      <c r="A34" t="s">
        <v>56</v>
      </c>
      <c r="B34">
        <v>366271</v>
      </c>
      <c r="C34">
        <v>369957</v>
      </c>
      <c r="D34">
        <v>736228</v>
      </c>
      <c r="F34">
        <v>26</v>
      </c>
      <c r="G34">
        <f t="shared" si="0"/>
        <v>-366271</v>
      </c>
      <c r="H34">
        <f t="shared" si="1"/>
        <v>369957</v>
      </c>
    </row>
    <row r="35" spans="1:8" x14ac:dyDescent="0.25">
      <c r="A35" t="s">
        <v>57</v>
      </c>
      <c r="B35">
        <v>373592</v>
      </c>
      <c r="C35">
        <v>379665</v>
      </c>
      <c r="D35">
        <v>753257</v>
      </c>
      <c r="F35">
        <v>27</v>
      </c>
      <c r="G35">
        <f t="shared" si="0"/>
        <v>-373592</v>
      </c>
      <c r="H35">
        <f t="shared" si="1"/>
        <v>379665</v>
      </c>
    </row>
    <row r="36" spans="1:8" x14ac:dyDescent="0.25">
      <c r="A36" t="s">
        <v>58</v>
      </c>
      <c r="B36">
        <v>375978</v>
      </c>
      <c r="C36">
        <v>388409</v>
      </c>
      <c r="D36">
        <v>764387</v>
      </c>
      <c r="F36">
        <v>28</v>
      </c>
      <c r="G36">
        <f t="shared" si="0"/>
        <v>-375978</v>
      </c>
      <c r="H36">
        <f t="shared" si="1"/>
        <v>388409</v>
      </c>
    </row>
    <row r="37" spans="1:8" x14ac:dyDescent="0.25">
      <c r="A37" t="s">
        <v>59</v>
      </c>
      <c r="B37">
        <v>382813</v>
      </c>
      <c r="C37">
        <v>395104</v>
      </c>
      <c r="D37">
        <v>777917</v>
      </c>
      <c r="F37">
        <v>29</v>
      </c>
      <c r="G37">
        <f t="shared" si="0"/>
        <v>-382813</v>
      </c>
      <c r="H37">
        <f t="shared" si="1"/>
        <v>395104</v>
      </c>
    </row>
    <row r="38" spans="1:8" x14ac:dyDescent="0.25">
      <c r="A38" t="s">
        <v>60</v>
      </c>
      <c r="B38">
        <v>384812</v>
      </c>
      <c r="C38">
        <v>400649</v>
      </c>
      <c r="D38">
        <v>785461</v>
      </c>
      <c r="F38">
        <v>30</v>
      </c>
      <c r="G38">
        <f t="shared" si="0"/>
        <v>-384812</v>
      </c>
      <c r="H38">
        <f t="shared" si="1"/>
        <v>400649</v>
      </c>
    </row>
    <row r="39" spans="1:8" x14ac:dyDescent="0.25">
      <c r="A39" t="s">
        <v>61</v>
      </c>
      <c r="B39">
        <v>384728</v>
      </c>
      <c r="C39">
        <v>403587</v>
      </c>
      <c r="D39">
        <v>788314</v>
      </c>
      <c r="F39">
        <v>31</v>
      </c>
      <c r="G39">
        <f t="shared" si="0"/>
        <v>-384728</v>
      </c>
      <c r="H39">
        <f t="shared" si="1"/>
        <v>403587</v>
      </c>
    </row>
    <row r="40" spans="1:8" x14ac:dyDescent="0.25">
      <c r="A40" t="s">
        <v>62</v>
      </c>
      <c r="B40">
        <v>385968</v>
      </c>
      <c r="C40">
        <v>403719</v>
      </c>
      <c r="D40">
        <v>789687</v>
      </c>
      <c r="F40">
        <v>32</v>
      </c>
      <c r="G40">
        <f t="shared" si="0"/>
        <v>-385968</v>
      </c>
      <c r="H40">
        <f t="shared" si="1"/>
        <v>403719</v>
      </c>
    </row>
    <row r="41" spans="1:8" x14ac:dyDescent="0.25">
      <c r="A41" t="s">
        <v>63</v>
      </c>
      <c r="B41">
        <v>390249</v>
      </c>
      <c r="C41">
        <v>408830</v>
      </c>
      <c r="D41">
        <v>799079</v>
      </c>
      <c r="F41">
        <v>33</v>
      </c>
      <c r="G41">
        <f t="shared" si="0"/>
        <v>-390249</v>
      </c>
      <c r="H41">
        <f t="shared" si="1"/>
        <v>408830</v>
      </c>
    </row>
    <row r="42" spans="1:8" x14ac:dyDescent="0.25">
      <c r="A42" t="s">
        <v>64</v>
      </c>
      <c r="B42">
        <v>395193</v>
      </c>
      <c r="C42">
        <v>412817</v>
      </c>
      <c r="D42">
        <v>808011</v>
      </c>
      <c r="F42">
        <v>34</v>
      </c>
      <c r="G42">
        <f t="shared" si="0"/>
        <v>-395193</v>
      </c>
      <c r="H42">
        <f t="shared" si="1"/>
        <v>412817</v>
      </c>
    </row>
    <row r="43" spans="1:8" x14ac:dyDescent="0.25">
      <c r="A43" t="s">
        <v>65</v>
      </c>
      <c r="B43">
        <v>400481</v>
      </c>
      <c r="C43">
        <v>416040</v>
      </c>
      <c r="D43">
        <v>816521</v>
      </c>
      <c r="F43">
        <v>35</v>
      </c>
      <c r="G43">
        <f t="shared" si="0"/>
        <v>-400481</v>
      </c>
      <c r="H43">
        <f t="shared" si="1"/>
        <v>416040</v>
      </c>
    </row>
    <row r="44" spans="1:8" x14ac:dyDescent="0.25">
      <c r="A44" t="s">
        <v>66</v>
      </c>
      <c r="B44">
        <v>400717</v>
      </c>
      <c r="C44">
        <v>416704</v>
      </c>
      <c r="D44">
        <v>817421</v>
      </c>
      <c r="F44">
        <v>36</v>
      </c>
      <c r="G44">
        <f t="shared" si="0"/>
        <v>-400717</v>
      </c>
      <c r="H44">
        <f t="shared" si="1"/>
        <v>416704</v>
      </c>
    </row>
    <row r="45" spans="1:8" x14ac:dyDescent="0.25">
      <c r="A45" t="s">
        <v>67</v>
      </c>
      <c r="B45">
        <v>403296</v>
      </c>
      <c r="C45">
        <v>418837</v>
      </c>
      <c r="D45">
        <v>822134</v>
      </c>
      <c r="F45">
        <v>37</v>
      </c>
      <c r="G45">
        <f t="shared" si="0"/>
        <v>-403296</v>
      </c>
      <c r="H45">
        <f t="shared" si="1"/>
        <v>418837</v>
      </c>
    </row>
    <row r="46" spans="1:8" x14ac:dyDescent="0.25">
      <c r="A46" t="s">
        <v>68</v>
      </c>
      <c r="B46">
        <v>400334</v>
      </c>
      <c r="C46">
        <v>412943</v>
      </c>
      <c r="D46">
        <v>813277</v>
      </c>
      <c r="F46">
        <v>38</v>
      </c>
      <c r="G46">
        <f t="shared" si="0"/>
        <v>-400334</v>
      </c>
      <c r="H46">
        <f t="shared" si="1"/>
        <v>412943</v>
      </c>
    </row>
    <row r="47" spans="1:8" x14ac:dyDescent="0.25">
      <c r="A47" t="s">
        <v>69</v>
      </c>
      <c r="B47">
        <v>399473</v>
      </c>
      <c r="C47">
        <v>409163</v>
      </c>
      <c r="D47">
        <v>808636</v>
      </c>
      <c r="F47">
        <v>39</v>
      </c>
      <c r="G47">
        <f t="shared" si="0"/>
        <v>-399473</v>
      </c>
      <c r="H47">
        <f t="shared" si="1"/>
        <v>409163</v>
      </c>
    </row>
    <row r="48" spans="1:8" x14ac:dyDescent="0.25">
      <c r="A48" t="s">
        <v>70</v>
      </c>
      <c r="B48">
        <v>391290</v>
      </c>
      <c r="C48">
        <v>399212</v>
      </c>
      <c r="D48">
        <v>790502</v>
      </c>
      <c r="F48">
        <v>40</v>
      </c>
      <c r="G48">
        <f t="shared" si="0"/>
        <v>-391290</v>
      </c>
      <c r="H48">
        <f t="shared" si="1"/>
        <v>399212</v>
      </c>
    </row>
    <row r="49" spans="1:8" x14ac:dyDescent="0.25">
      <c r="A49" t="s">
        <v>71</v>
      </c>
      <c r="B49">
        <v>394107</v>
      </c>
      <c r="C49">
        <v>401243</v>
      </c>
      <c r="D49">
        <v>795350</v>
      </c>
      <c r="F49">
        <v>41</v>
      </c>
      <c r="G49">
        <f t="shared" si="0"/>
        <v>-394107</v>
      </c>
      <c r="H49">
        <f t="shared" si="1"/>
        <v>401243</v>
      </c>
    </row>
    <row r="50" spans="1:8" x14ac:dyDescent="0.25">
      <c r="A50" t="s">
        <v>72</v>
      </c>
      <c r="B50">
        <v>402405</v>
      </c>
      <c r="C50">
        <v>411199</v>
      </c>
      <c r="D50">
        <v>813604</v>
      </c>
      <c r="F50">
        <v>42</v>
      </c>
      <c r="G50">
        <f t="shared" si="0"/>
        <v>-402405</v>
      </c>
      <c r="H50">
        <f t="shared" si="1"/>
        <v>411199</v>
      </c>
    </row>
    <row r="51" spans="1:8" x14ac:dyDescent="0.25">
      <c r="A51" t="s">
        <v>73</v>
      </c>
      <c r="B51">
        <v>414736</v>
      </c>
      <c r="C51">
        <v>421020</v>
      </c>
      <c r="D51">
        <v>835755</v>
      </c>
      <c r="F51">
        <v>43</v>
      </c>
      <c r="G51">
        <f t="shared" si="0"/>
        <v>-414736</v>
      </c>
      <c r="H51">
        <f t="shared" si="1"/>
        <v>421020</v>
      </c>
    </row>
    <row r="52" spans="1:8" x14ac:dyDescent="0.25">
      <c r="A52" t="s">
        <v>74</v>
      </c>
      <c r="B52">
        <v>426414</v>
      </c>
      <c r="C52">
        <v>434240</v>
      </c>
      <c r="D52">
        <v>860654</v>
      </c>
      <c r="F52">
        <v>44</v>
      </c>
      <c r="G52">
        <f t="shared" si="0"/>
        <v>-426414</v>
      </c>
      <c r="H52">
        <f t="shared" si="1"/>
        <v>434240</v>
      </c>
    </row>
    <row r="53" spans="1:8" x14ac:dyDescent="0.25">
      <c r="A53" t="s">
        <v>75</v>
      </c>
      <c r="B53">
        <v>436827</v>
      </c>
      <c r="C53">
        <v>441950</v>
      </c>
      <c r="D53">
        <v>878777</v>
      </c>
      <c r="F53">
        <v>45</v>
      </c>
      <c r="G53">
        <f t="shared" si="0"/>
        <v>-436827</v>
      </c>
      <c r="H53">
        <f t="shared" si="1"/>
        <v>441950</v>
      </c>
    </row>
    <row r="54" spans="1:8" x14ac:dyDescent="0.25">
      <c r="A54" t="s">
        <v>76</v>
      </c>
      <c r="B54">
        <v>440141</v>
      </c>
      <c r="C54">
        <v>445335</v>
      </c>
      <c r="D54">
        <v>885475</v>
      </c>
      <c r="F54">
        <v>46</v>
      </c>
      <c r="G54">
        <f t="shared" si="0"/>
        <v>-440141</v>
      </c>
      <c r="H54">
        <f t="shared" si="1"/>
        <v>445335</v>
      </c>
    </row>
    <row r="55" spans="1:8" x14ac:dyDescent="0.25">
      <c r="A55" t="s">
        <v>77</v>
      </c>
      <c r="B55">
        <v>437171</v>
      </c>
      <c r="C55">
        <v>443663</v>
      </c>
      <c r="D55">
        <v>880835</v>
      </c>
      <c r="F55">
        <v>47</v>
      </c>
      <c r="G55">
        <f t="shared" si="0"/>
        <v>-437171</v>
      </c>
      <c r="H55">
        <f t="shared" si="1"/>
        <v>443663</v>
      </c>
    </row>
    <row r="56" spans="1:8" x14ac:dyDescent="0.25">
      <c r="A56" t="s">
        <v>78</v>
      </c>
      <c r="B56">
        <v>430055</v>
      </c>
      <c r="C56">
        <v>441656</v>
      </c>
      <c r="D56">
        <v>871711</v>
      </c>
      <c r="F56">
        <v>48</v>
      </c>
      <c r="G56">
        <f t="shared" si="0"/>
        <v>-430055</v>
      </c>
      <c r="H56">
        <f t="shared" si="1"/>
        <v>441656</v>
      </c>
    </row>
    <row r="57" spans="1:8" x14ac:dyDescent="0.25">
      <c r="A57" t="s">
        <v>79</v>
      </c>
      <c r="B57">
        <v>429801</v>
      </c>
      <c r="C57">
        <v>440310</v>
      </c>
      <c r="D57">
        <v>870112</v>
      </c>
      <c r="F57">
        <v>49</v>
      </c>
      <c r="G57">
        <f t="shared" si="0"/>
        <v>-429801</v>
      </c>
      <c r="H57">
        <f t="shared" si="1"/>
        <v>440310</v>
      </c>
    </row>
    <row r="58" spans="1:8" x14ac:dyDescent="0.25">
      <c r="A58" t="s">
        <v>80</v>
      </c>
      <c r="B58">
        <v>427427</v>
      </c>
      <c r="C58">
        <v>439515</v>
      </c>
      <c r="D58">
        <v>866941</v>
      </c>
      <c r="F58">
        <v>50</v>
      </c>
      <c r="G58">
        <f t="shared" si="0"/>
        <v>-427427</v>
      </c>
      <c r="H58">
        <f t="shared" si="1"/>
        <v>439515</v>
      </c>
    </row>
    <row r="59" spans="1:8" x14ac:dyDescent="0.25">
      <c r="A59" t="s">
        <v>81</v>
      </c>
      <c r="B59">
        <v>428801</v>
      </c>
      <c r="C59">
        <v>442590</v>
      </c>
      <c r="D59">
        <v>871391</v>
      </c>
      <c r="F59">
        <v>51</v>
      </c>
      <c r="G59">
        <f t="shared" si="0"/>
        <v>-428801</v>
      </c>
      <c r="H59">
        <f t="shared" si="1"/>
        <v>442590</v>
      </c>
    </row>
    <row r="60" spans="1:8" x14ac:dyDescent="0.25">
      <c r="A60" t="s">
        <v>82</v>
      </c>
      <c r="B60">
        <v>429311</v>
      </c>
      <c r="C60">
        <v>443960</v>
      </c>
      <c r="D60">
        <v>873272</v>
      </c>
      <c r="F60">
        <v>52</v>
      </c>
      <c r="G60">
        <f t="shared" si="0"/>
        <v>-429311</v>
      </c>
      <c r="H60">
        <f t="shared" si="1"/>
        <v>443960</v>
      </c>
    </row>
    <row r="61" spans="1:8" x14ac:dyDescent="0.25">
      <c r="A61" t="s">
        <v>83</v>
      </c>
      <c r="B61">
        <v>425853</v>
      </c>
      <c r="C61">
        <v>443771</v>
      </c>
      <c r="D61">
        <v>869624</v>
      </c>
      <c r="F61">
        <v>53</v>
      </c>
      <c r="G61">
        <f t="shared" si="0"/>
        <v>-425853</v>
      </c>
      <c r="H61">
        <f t="shared" si="1"/>
        <v>443771</v>
      </c>
    </row>
    <row r="62" spans="1:8" x14ac:dyDescent="0.25">
      <c r="A62" t="s">
        <v>84</v>
      </c>
      <c r="B62">
        <v>424282</v>
      </c>
      <c r="C62">
        <v>442627</v>
      </c>
      <c r="D62">
        <v>866909</v>
      </c>
      <c r="F62">
        <v>54</v>
      </c>
      <c r="G62">
        <f t="shared" si="0"/>
        <v>-424282</v>
      </c>
      <c r="H62">
        <f t="shared" si="1"/>
        <v>442627</v>
      </c>
    </row>
    <row r="63" spans="1:8" x14ac:dyDescent="0.25">
      <c r="A63" t="s">
        <v>85</v>
      </c>
      <c r="B63">
        <v>420029</v>
      </c>
      <c r="C63">
        <v>440179</v>
      </c>
      <c r="D63">
        <v>860208</v>
      </c>
      <c r="F63">
        <v>55</v>
      </c>
      <c r="G63">
        <f t="shared" si="0"/>
        <v>-420029</v>
      </c>
      <c r="H63">
        <f t="shared" si="1"/>
        <v>440179</v>
      </c>
    </row>
    <row r="64" spans="1:8" x14ac:dyDescent="0.25">
      <c r="A64" t="s">
        <v>86</v>
      </c>
      <c r="B64">
        <v>413428</v>
      </c>
      <c r="C64">
        <v>435579</v>
      </c>
      <c r="D64">
        <v>849007</v>
      </c>
      <c r="F64">
        <v>56</v>
      </c>
      <c r="G64">
        <f t="shared" si="0"/>
        <v>-413428</v>
      </c>
      <c r="H64">
        <f t="shared" si="1"/>
        <v>435579</v>
      </c>
    </row>
    <row r="65" spans="1:8" x14ac:dyDescent="0.25">
      <c r="A65" t="s">
        <v>87</v>
      </c>
      <c r="B65">
        <v>407675</v>
      </c>
      <c r="C65">
        <v>432414</v>
      </c>
      <c r="D65">
        <v>840088</v>
      </c>
      <c r="F65">
        <v>57</v>
      </c>
      <c r="G65">
        <f t="shared" si="0"/>
        <v>-407675</v>
      </c>
      <c r="H65">
        <f t="shared" si="1"/>
        <v>432414</v>
      </c>
    </row>
    <row r="66" spans="1:8" x14ac:dyDescent="0.25">
      <c r="A66" t="s">
        <v>88</v>
      </c>
      <c r="B66">
        <v>402290</v>
      </c>
      <c r="C66">
        <v>429494</v>
      </c>
      <c r="D66">
        <v>831785</v>
      </c>
      <c r="F66">
        <v>58</v>
      </c>
      <c r="G66">
        <f t="shared" si="0"/>
        <v>-402290</v>
      </c>
      <c r="H66">
        <f t="shared" si="1"/>
        <v>429494</v>
      </c>
    </row>
    <row r="67" spans="1:8" x14ac:dyDescent="0.25">
      <c r="A67" t="s">
        <v>89</v>
      </c>
      <c r="B67">
        <v>397055</v>
      </c>
      <c r="C67">
        <v>428096</v>
      </c>
      <c r="D67">
        <v>825151</v>
      </c>
      <c r="F67">
        <v>59</v>
      </c>
      <c r="G67">
        <f t="shared" si="0"/>
        <v>-397055</v>
      </c>
      <c r="H67">
        <f t="shared" si="1"/>
        <v>428096</v>
      </c>
    </row>
    <row r="68" spans="1:8" x14ac:dyDescent="0.25">
      <c r="A68" t="s">
        <v>90</v>
      </c>
      <c r="B68">
        <v>391618</v>
      </c>
      <c r="C68">
        <v>425917</v>
      </c>
      <c r="D68">
        <v>817536</v>
      </c>
      <c r="F68">
        <v>60</v>
      </c>
      <c r="G68">
        <f t="shared" si="0"/>
        <v>-391618</v>
      </c>
      <c r="H68">
        <f t="shared" si="1"/>
        <v>425917</v>
      </c>
    </row>
    <row r="69" spans="1:8" x14ac:dyDescent="0.25">
      <c r="A69" t="s">
        <v>91</v>
      </c>
      <c r="B69">
        <v>384818</v>
      </c>
      <c r="C69">
        <v>421824</v>
      </c>
      <c r="D69">
        <v>806642</v>
      </c>
      <c r="F69">
        <v>61</v>
      </c>
      <c r="G69">
        <f t="shared" si="0"/>
        <v>-384818</v>
      </c>
      <c r="H69">
        <f t="shared" si="1"/>
        <v>421824</v>
      </c>
    </row>
    <row r="70" spans="1:8" x14ac:dyDescent="0.25">
      <c r="A70" t="s">
        <v>92</v>
      </c>
      <c r="B70">
        <v>381582</v>
      </c>
      <c r="C70">
        <v>417559</v>
      </c>
      <c r="D70">
        <v>799141</v>
      </c>
      <c r="F70">
        <v>62</v>
      </c>
      <c r="G70">
        <f t="shared" si="0"/>
        <v>-381582</v>
      </c>
      <c r="H70">
        <f t="shared" si="1"/>
        <v>417559</v>
      </c>
    </row>
    <row r="71" spans="1:8" x14ac:dyDescent="0.25">
      <c r="A71" t="s">
        <v>93</v>
      </c>
      <c r="B71">
        <v>378088</v>
      </c>
      <c r="C71">
        <v>415196</v>
      </c>
      <c r="D71">
        <v>793284</v>
      </c>
      <c r="F71">
        <v>63</v>
      </c>
      <c r="G71">
        <f t="shared" si="0"/>
        <v>-378088</v>
      </c>
      <c r="H71">
        <f t="shared" si="1"/>
        <v>415196</v>
      </c>
    </row>
    <row r="72" spans="1:8" x14ac:dyDescent="0.25">
      <c r="A72" t="s">
        <v>94</v>
      </c>
      <c r="B72">
        <v>372365</v>
      </c>
      <c r="C72">
        <v>413762</v>
      </c>
      <c r="D72">
        <v>786127</v>
      </c>
      <c r="F72">
        <v>64</v>
      </c>
      <c r="G72">
        <f t="shared" si="0"/>
        <v>-372365</v>
      </c>
      <c r="H72">
        <f t="shared" si="1"/>
        <v>413762</v>
      </c>
    </row>
    <row r="73" spans="1:8" x14ac:dyDescent="0.25">
      <c r="A73" t="s">
        <v>95</v>
      </c>
      <c r="B73">
        <v>370492</v>
      </c>
      <c r="C73">
        <v>412269</v>
      </c>
      <c r="D73">
        <v>782761</v>
      </c>
      <c r="F73">
        <v>65</v>
      </c>
      <c r="G73">
        <f t="shared" ref="G73:G107" si="2">-B73</f>
        <v>-370492</v>
      </c>
      <c r="H73">
        <f t="shared" ref="H73:H113" si="3">C73</f>
        <v>412269</v>
      </c>
    </row>
    <row r="74" spans="1:8" x14ac:dyDescent="0.25">
      <c r="A74" t="s">
        <v>96</v>
      </c>
      <c r="B74">
        <v>367472</v>
      </c>
      <c r="C74">
        <v>412567</v>
      </c>
      <c r="D74">
        <v>780039</v>
      </c>
      <c r="F74">
        <v>66</v>
      </c>
      <c r="G74">
        <f t="shared" si="2"/>
        <v>-367472</v>
      </c>
      <c r="H74">
        <f t="shared" si="3"/>
        <v>412567</v>
      </c>
    </row>
    <row r="75" spans="1:8" x14ac:dyDescent="0.25">
      <c r="A75" t="s">
        <v>97</v>
      </c>
      <c r="B75">
        <v>369824</v>
      </c>
      <c r="C75">
        <v>412765</v>
      </c>
      <c r="D75">
        <v>782589</v>
      </c>
      <c r="F75">
        <v>67</v>
      </c>
      <c r="G75">
        <f t="shared" si="2"/>
        <v>-369824</v>
      </c>
      <c r="H75">
        <f t="shared" si="3"/>
        <v>412765</v>
      </c>
    </row>
    <row r="76" spans="1:8" x14ac:dyDescent="0.25">
      <c r="A76" t="s">
        <v>98</v>
      </c>
      <c r="B76">
        <v>365054</v>
      </c>
      <c r="C76">
        <v>405939</v>
      </c>
      <c r="D76">
        <v>770994</v>
      </c>
      <c r="F76">
        <v>68</v>
      </c>
      <c r="G76">
        <f t="shared" si="2"/>
        <v>-365054</v>
      </c>
      <c r="H76">
        <f t="shared" si="3"/>
        <v>405939</v>
      </c>
    </row>
    <row r="77" spans="1:8" x14ac:dyDescent="0.25">
      <c r="A77" t="s">
        <v>99</v>
      </c>
      <c r="B77">
        <v>359948</v>
      </c>
      <c r="C77">
        <v>405475</v>
      </c>
      <c r="D77">
        <v>765423</v>
      </c>
      <c r="F77">
        <v>69</v>
      </c>
      <c r="G77">
        <f t="shared" si="2"/>
        <v>-359948</v>
      </c>
      <c r="H77">
        <f t="shared" si="3"/>
        <v>405475</v>
      </c>
    </row>
    <row r="78" spans="1:8" x14ac:dyDescent="0.25">
      <c r="A78" t="s">
        <v>100</v>
      </c>
      <c r="B78">
        <v>330546</v>
      </c>
      <c r="C78">
        <v>376052</v>
      </c>
      <c r="D78">
        <v>706598</v>
      </c>
      <c r="F78">
        <v>70</v>
      </c>
      <c r="G78">
        <f t="shared" si="2"/>
        <v>-330546</v>
      </c>
      <c r="H78">
        <f t="shared" si="3"/>
        <v>376052</v>
      </c>
    </row>
    <row r="79" spans="1:8" x14ac:dyDescent="0.25">
      <c r="A79" t="s">
        <v>101</v>
      </c>
      <c r="B79">
        <v>305189</v>
      </c>
      <c r="C79">
        <v>349451</v>
      </c>
      <c r="D79">
        <v>654640</v>
      </c>
      <c r="F79">
        <v>71</v>
      </c>
      <c r="G79">
        <f t="shared" si="2"/>
        <v>-305189</v>
      </c>
      <c r="H79">
        <f t="shared" si="3"/>
        <v>349451</v>
      </c>
    </row>
    <row r="80" spans="1:8" x14ac:dyDescent="0.25">
      <c r="A80" t="s">
        <v>102</v>
      </c>
      <c r="B80">
        <v>279218</v>
      </c>
      <c r="C80">
        <v>323015</v>
      </c>
      <c r="D80">
        <v>602233</v>
      </c>
      <c r="F80">
        <v>72</v>
      </c>
      <c r="G80">
        <f t="shared" si="2"/>
        <v>-279218</v>
      </c>
      <c r="H80">
        <f t="shared" si="3"/>
        <v>323015</v>
      </c>
    </row>
    <row r="81" spans="1:8" x14ac:dyDescent="0.25">
      <c r="A81" t="s">
        <v>103</v>
      </c>
      <c r="B81">
        <v>249364</v>
      </c>
      <c r="C81">
        <v>293276</v>
      </c>
      <c r="D81">
        <v>542641</v>
      </c>
      <c r="F81">
        <v>73</v>
      </c>
      <c r="G81">
        <f t="shared" si="2"/>
        <v>-249364</v>
      </c>
      <c r="H81">
        <f t="shared" si="3"/>
        <v>293276</v>
      </c>
    </row>
    <row r="82" spans="1:8" x14ac:dyDescent="0.25">
      <c r="A82" t="s">
        <v>104</v>
      </c>
      <c r="B82">
        <v>221232</v>
      </c>
      <c r="C82">
        <v>261264</v>
      </c>
      <c r="D82">
        <v>482496</v>
      </c>
      <c r="F82">
        <v>74</v>
      </c>
      <c r="G82">
        <f t="shared" si="2"/>
        <v>-221232</v>
      </c>
      <c r="H82">
        <f t="shared" si="3"/>
        <v>261264</v>
      </c>
    </row>
    <row r="83" spans="1:8" x14ac:dyDescent="0.25">
      <c r="A83" t="s">
        <v>105</v>
      </c>
      <c r="B83">
        <v>206447</v>
      </c>
      <c r="C83">
        <v>250287</v>
      </c>
      <c r="D83">
        <v>456734</v>
      </c>
      <c r="F83">
        <v>75</v>
      </c>
      <c r="G83">
        <f t="shared" si="2"/>
        <v>-206447</v>
      </c>
      <c r="H83">
        <f t="shared" si="3"/>
        <v>250287</v>
      </c>
    </row>
    <row r="84" spans="1:8" x14ac:dyDescent="0.25">
      <c r="A84" t="s">
        <v>106</v>
      </c>
      <c r="B84">
        <v>197478</v>
      </c>
      <c r="C84">
        <v>243824</v>
      </c>
      <c r="D84">
        <v>441302</v>
      </c>
      <c r="F84">
        <v>76</v>
      </c>
      <c r="G84">
        <f t="shared" si="2"/>
        <v>-197478</v>
      </c>
      <c r="H84">
        <f t="shared" si="3"/>
        <v>243824</v>
      </c>
    </row>
    <row r="85" spans="1:8" x14ac:dyDescent="0.25">
      <c r="A85" t="s">
        <v>107</v>
      </c>
      <c r="B85">
        <v>188836</v>
      </c>
      <c r="C85">
        <v>236884</v>
      </c>
      <c r="D85">
        <v>425721</v>
      </c>
      <c r="F85">
        <v>77</v>
      </c>
      <c r="G85">
        <f t="shared" si="2"/>
        <v>-188836</v>
      </c>
      <c r="H85">
        <f t="shared" si="3"/>
        <v>236884</v>
      </c>
    </row>
    <row r="86" spans="1:8" x14ac:dyDescent="0.25">
      <c r="A86" t="s">
        <v>108</v>
      </c>
      <c r="B86">
        <v>180151</v>
      </c>
      <c r="C86">
        <v>234101</v>
      </c>
      <c r="D86">
        <v>414252</v>
      </c>
      <c r="F86">
        <v>78</v>
      </c>
      <c r="G86">
        <f t="shared" si="2"/>
        <v>-180151</v>
      </c>
      <c r="H86">
        <f t="shared" si="3"/>
        <v>234101</v>
      </c>
    </row>
    <row r="87" spans="1:8" x14ac:dyDescent="0.25">
      <c r="A87" t="s">
        <v>109</v>
      </c>
      <c r="B87">
        <v>175674</v>
      </c>
      <c r="C87">
        <v>235905</v>
      </c>
      <c r="D87">
        <v>411579</v>
      </c>
      <c r="F87">
        <v>79</v>
      </c>
      <c r="G87">
        <f t="shared" si="2"/>
        <v>-175674</v>
      </c>
      <c r="H87">
        <f t="shared" si="3"/>
        <v>235905</v>
      </c>
    </row>
    <row r="88" spans="1:8" x14ac:dyDescent="0.25">
      <c r="A88" t="s">
        <v>110</v>
      </c>
      <c r="B88">
        <v>168997</v>
      </c>
      <c r="C88">
        <v>234643</v>
      </c>
      <c r="D88">
        <v>403640</v>
      </c>
      <c r="F88">
        <v>80</v>
      </c>
      <c r="G88">
        <f t="shared" si="2"/>
        <v>-168997</v>
      </c>
      <c r="H88">
        <f t="shared" si="3"/>
        <v>234643</v>
      </c>
    </row>
    <row r="89" spans="1:8" x14ac:dyDescent="0.25">
      <c r="A89" t="s">
        <v>111</v>
      </c>
      <c r="B89">
        <v>160391</v>
      </c>
      <c r="C89">
        <v>228873</v>
      </c>
      <c r="D89">
        <v>389264</v>
      </c>
      <c r="F89">
        <v>81</v>
      </c>
      <c r="G89">
        <f t="shared" si="2"/>
        <v>-160391</v>
      </c>
      <c r="H89">
        <f t="shared" si="3"/>
        <v>228873</v>
      </c>
    </row>
    <row r="90" spans="1:8" x14ac:dyDescent="0.25">
      <c r="A90" t="s">
        <v>112</v>
      </c>
      <c r="B90">
        <v>150658</v>
      </c>
      <c r="C90">
        <v>224633</v>
      </c>
      <c r="D90">
        <v>375292</v>
      </c>
      <c r="F90">
        <v>82</v>
      </c>
      <c r="G90">
        <f t="shared" si="2"/>
        <v>-150658</v>
      </c>
      <c r="H90">
        <f t="shared" si="3"/>
        <v>224633</v>
      </c>
    </row>
    <row r="91" spans="1:8" x14ac:dyDescent="0.25">
      <c r="A91" t="s">
        <v>113</v>
      </c>
      <c r="B91">
        <v>140911</v>
      </c>
      <c r="C91">
        <v>217350</v>
      </c>
      <c r="D91">
        <v>358261</v>
      </c>
      <c r="F91">
        <v>83</v>
      </c>
      <c r="G91">
        <f t="shared" si="2"/>
        <v>-140911</v>
      </c>
      <c r="H91">
        <f t="shared" si="3"/>
        <v>217350</v>
      </c>
    </row>
    <row r="92" spans="1:8" x14ac:dyDescent="0.25">
      <c r="A92" t="s">
        <v>114</v>
      </c>
      <c r="B92">
        <v>129312</v>
      </c>
      <c r="C92">
        <v>209466</v>
      </c>
      <c r="D92">
        <v>338778</v>
      </c>
      <c r="F92">
        <v>84</v>
      </c>
      <c r="G92">
        <f t="shared" si="2"/>
        <v>-129312</v>
      </c>
      <c r="H92">
        <f t="shared" si="3"/>
        <v>209466</v>
      </c>
    </row>
    <row r="93" spans="1:8" x14ac:dyDescent="0.25">
      <c r="A93" t="s">
        <v>115</v>
      </c>
      <c r="B93">
        <v>118191</v>
      </c>
      <c r="C93">
        <v>203240</v>
      </c>
      <c r="D93">
        <v>321430</v>
      </c>
      <c r="F93">
        <v>85</v>
      </c>
      <c r="G93">
        <f t="shared" si="2"/>
        <v>-118191</v>
      </c>
      <c r="H93">
        <f t="shared" si="3"/>
        <v>203240</v>
      </c>
    </row>
    <row r="94" spans="1:8" x14ac:dyDescent="0.25">
      <c r="A94" t="s">
        <v>116</v>
      </c>
      <c r="B94">
        <v>105193</v>
      </c>
      <c r="C94">
        <v>188386</v>
      </c>
      <c r="D94">
        <v>293579</v>
      </c>
      <c r="F94">
        <v>86</v>
      </c>
      <c r="G94">
        <f t="shared" si="2"/>
        <v>-105193</v>
      </c>
      <c r="H94">
        <f t="shared" si="3"/>
        <v>188386</v>
      </c>
    </row>
    <row r="95" spans="1:8" x14ac:dyDescent="0.25">
      <c r="A95" t="s">
        <v>117</v>
      </c>
      <c r="B95">
        <v>92124</v>
      </c>
      <c r="C95">
        <v>175243</v>
      </c>
      <c r="D95">
        <v>267367</v>
      </c>
      <c r="F95">
        <v>87</v>
      </c>
      <c r="G95">
        <f t="shared" si="2"/>
        <v>-92124</v>
      </c>
      <c r="H95">
        <f t="shared" si="3"/>
        <v>175243</v>
      </c>
    </row>
    <row r="96" spans="1:8" x14ac:dyDescent="0.25">
      <c r="A96" t="s">
        <v>118</v>
      </c>
      <c r="B96">
        <v>78522</v>
      </c>
      <c r="C96">
        <v>158201</v>
      </c>
      <c r="D96">
        <v>236723</v>
      </c>
      <c r="F96">
        <v>88</v>
      </c>
      <c r="G96">
        <f t="shared" si="2"/>
        <v>-78522</v>
      </c>
      <c r="H96">
        <f t="shared" si="3"/>
        <v>158201</v>
      </c>
    </row>
    <row r="97" spans="1:8" x14ac:dyDescent="0.25">
      <c r="A97" t="s">
        <v>119</v>
      </c>
      <c r="B97">
        <v>66294</v>
      </c>
      <c r="C97">
        <v>141231</v>
      </c>
      <c r="D97">
        <v>207525</v>
      </c>
      <c r="F97">
        <v>89</v>
      </c>
      <c r="G97">
        <f t="shared" si="2"/>
        <v>-66294</v>
      </c>
      <c r="H97">
        <f t="shared" si="3"/>
        <v>141231</v>
      </c>
    </row>
    <row r="98" spans="1:8" x14ac:dyDescent="0.25">
      <c r="A98" t="s">
        <v>120</v>
      </c>
      <c r="B98">
        <v>54081</v>
      </c>
      <c r="C98">
        <v>123642</v>
      </c>
      <c r="D98">
        <v>177724</v>
      </c>
      <c r="F98">
        <v>90</v>
      </c>
      <c r="G98">
        <f t="shared" si="2"/>
        <v>-54081</v>
      </c>
      <c r="H98">
        <f t="shared" si="3"/>
        <v>123642</v>
      </c>
    </row>
    <row r="99" spans="1:8" x14ac:dyDescent="0.25">
      <c r="A99" t="s">
        <v>121</v>
      </c>
      <c r="B99">
        <v>43674</v>
      </c>
      <c r="C99">
        <v>107318</v>
      </c>
      <c r="D99">
        <v>150993</v>
      </c>
      <c r="F99">
        <v>91</v>
      </c>
      <c r="G99">
        <f t="shared" si="2"/>
        <v>-43674</v>
      </c>
      <c r="H99">
        <f t="shared" si="3"/>
        <v>107318</v>
      </c>
    </row>
    <row r="100" spans="1:8" x14ac:dyDescent="0.25">
      <c r="A100" t="s">
        <v>122</v>
      </c>
      <c r="B100">
        <v>34697</v>
      </c>
      <c r="C100">
        <v>91017</v>
      </c>
      <c r="D100">
        <v>125714</v>
      </c>
      <c r="F100">
        <v>92</v>
      </c>
      <c r="G100">
        <f t="shared" si="2"/>
        <v>-34697</v>
      </c>
      <c r="H100">
        <f t="shared" si="3"/>
        <v>91017</v>
      </c>
    </row>
    <row r="101" spans="1:8" x14ac:dyDescent="0.25">
      <c r="A101" t="s">
        <v>123</v>
      </c>
      <c r="B101">
        <v>26607</v>
      </c>
      <c r="C101">
        <v>76857</v>
      </c>
      <c r="D101">
        <v>103464</v>
      </c>
      <c r="F101">
        <v>93</v>
      </c>
      <c r="G101">
        <f t="shared" si="2"/>
        <v>-26607</v>
      </c>
      <c r="H101">
        <f t="shared" si="3"/>
        <v>76857</v>
      </c>
    </row>
    <row r="102" spans="1:8" x14ac:dyDescent="0.25">
      <c r="A102" t="s">
        <v>124</v>
      </c>
      <c r="B102">
        <v>20236</v>
      </c>
      <c r="C102">
        <v>62233</v>
      </c>
      <c r="D102">
        <v>82469</v>
      </c>
      <c r="F102">
        <v>94</v>
      </c>
      <c r="G102">
        <f t="shared" si="2"/>
        <v>-20236</v>
      </c>
      <c r="H102">
        <f t="shared" si="3"/>
        <v>62233</v>
      </c>
    </row>
    <row r="103" spans="1:8" x14ac:dyDescent="0.25">
      <c r="A103" t="s">
        <v>125</v>
      </c>
      <c r="B103">
        <v>14566</v>
      </c>
      <c r="C103">
        <v>49879</v>
      </c>
      <c r="D103">
        <v>64445</v>
      </c>
      <c r="F103">
        <v>95</v>
      </c>
      <c r="G103">
        <f t="shared" si="2"/>
        <v>-14566</v>
      </c>
      <c r="H103">
        <f t="shared" si="3"/>
        <v>49879</v>
      </c>
    </row>
    <row r="104" spans="1:8" x14ac:dyDescent="0.25">
      <c r="A104" t="s">
        <v>126</v>
      </c>
      <c r="B104">
        <v>9743</v>
      </c>
      <c r="C104">
        <v>35582</v>
      </c>
      <c r="D104">
        <v>45325</v>
      </c>
      <c r="F104">
        <v>96</v>
      </c>
      <c r="G104">
        <f t="shared" si="2"/>
        <v>-9743</v>
      </c>
      <c r="H104">
        <f t="shared" si="3"/>
        <v>35582</v>
      </c>
    </row>
    <row r="105" spans="1:8" x14ac:dyDescent="0.25">
      <c r="A105" t="s">
        <v>127</v>
      </c>
      <c r="B105">
        <v>5990</v>
      </c>
      <c r="C105">
        <v>23775</v>
      </c>
      <c r="D105">
        <v>29765</v>
      </c>
      <c r="F105">
        <v>97</v>
      </c>
      <c r="G105">
        <f t="shared" si="2"/>
        <v>-5990</v>
      </c>
      <c r="H105">
        <f t="shared" si="3"/>
        <v>23775</v>
      </c>
    </row>
    <row r="106" spans="1:8" x14ac:dyDescent="0.25">
      <c r="A106" t="s">
        <v>128</v>
      </c>
      <c r="B106">
        <v>3512</v>
      </c>
      <c r="C106">
        <v>15198</v>
      </c>
      <c r="D106">
        <v>18710</v>
      </c>
      <c r="F106">
        <v>98</v>
      </c>
      <c r="G106">
        <f t="shared" si="2"/>
        <v>-3512</v>
      </c>
      <c r="H106">
        <f t="shared" si="3"/>
        <v>15198</v>
      </c>
    </row>
    <row r="107" spans="1:8" x14ac:dyDescent="0.25">
      <c r="A107" t="s">
        <v>129</v>
      </c>
      <c r="B107">
        <v>2006</v>
      </c>
      <c r="C107">
        <v>9306</v>
      </c>
      <c r="D107">
        <v>11312</v>
      </c>
      <c r="F107">
        <v>99</v>
      </c>
      <c r="G107">
        <f t="shared" si="2"/>
        <v>-2006</v>
      </c>
      <c r="H107">
        <f t="shared" si="3"/>
        <v>9306</v>
      </c>
    </row>
    <row r="108" spans="1:8" x14ac:dyDescent="0.25">
      <c r="A108" t="s">
        <v>27</v>
      </c>
      <c r="B108">
        <v>3634</v>
      </c>
      <c r="C108">
        <v>16845</v>
      </c>
      <c r="D108">
        <v>20479</v>
      </c>
      <c r="F108">
        <v>100</v>
      </c>
      <c r="G108">
        <f>-B$108/5</f>
        <v>-726.8</v>
      </c>
      <c r="H108">
        <f>C$108/5</f>
        <v>3369</v>
      </c>
    </row>
    <row r="109" spans="1:8" x14ac:dyDescent="0.25">
      <c r="A109" t="s">
        <v>6</v>
      </c>
      <c r="B109">
        <v>31501403</v>
      </c>
      <c r="C109">
        <v>33595365</v>
      </c>
      <c r="D109">
        <v>65096768</v>
      </c>
      <c r="F109">
        <v>101</v>
      </c>
      <c r="G109">
        <f t="shared" ref="G109:G112" si="4">-B$108/5</f>
        <v>-726.8</v>
      </c>
      <c r="H109">
        <f t="shared" ref="H109:H112" si="5">C$108/5</f>
        <v>3369</v>
      </c>
    </row>
    <row r="110" spans="1:8" x14ac:dyDescent="0.25">
      <c r="F110">
        <v>102</v>
      </c>
      <c r="G110">
        <f t="shared" si="4"/>
        <v>-726.8</v>
      </c>
      <c r="H110">
        <f t="shared" si="5"/>
        <v>3369</v>
      </c>
    </row>
    <row r="111" spans="1:8" x14ac:dyDescent="0.25">
      <c r="F111">
        <v>103</v>
      </c>
      <c r="G111">
        <f t="shared" si="4"/>
        <v>-726.8</v>
      </c>
      <c r="H111">
        <f t="shared" si="5"/>
        <v>3369</v>
      </c>
    </row>
    <row r="112" spans="1:8" x14ac:dyDescent="0.25">
      <c r="F112">
        <v>104</v>
      </c>
      <c r="G112">
        <f t="shared" si="4"/>
        <v>-726.8</v>
      </c>
      <c r="H112">
        <f t="shared" si="5"/>
        <v>3369</v>
      </c>
    </row>
    <row r="113" spans="6:8" x14ac:dyDescent="0.25">
      <c r="F113">
        <v>105</v>
      </c>
      <c r="G113">
        <v>0</v>
      </c>
      <c r="H113">
        <f t="shared" si="3"/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3"/>
  <sheetViews>
    <sheetView topLeftCell="D5" workbookViewId="0">
      <pane ySplit="3" topLeftCell="A23" activePane="bottomLeft" state="frozen"/>
      <selection activeCell="A5" sqref="A5"/>
      <selection pane="bottomLeft" activeCell="Q34" sqref="Q34"/>
    </sheetView>
  </sheetViews>
  <sheetFormatPr baseColWidth="10" defaultRowHeight="15" x14ac:dyDescent="0.25"/>
  <sheetData>
    <row r="1" spans="1:8" x14ac:dyDescent="0.25">
      <c r="A1" t="s">
        <v>0</v>
      </c>
    </row>
    <row r="2" spans="1:8" x14ac:dyDescent="0.25">
      <c r="A2" t="s">
        <v>1</v>
      </c>
    </row>
    <row r="3" spans="1:8" x14ac:dyDescent="0.25">
      <c r="A3" t="s">
        <v>2</v>
      </c>
    </row>
    <row r="6" spans="1:8" x14ac:dyDescent="0.25">
      <c r="A6" t="s">
        <v>29</v>
      </c>
    </row>
    <row r="7" spans="1:8" x14ac:dyDescent="0.25">
      <c r="B7" t="s">
        <v>4</v>
      </c>
      <c r="C7" t="s">
        <v>5</v>
      </c>
      <c r="D7" t="s">
        <v>6</v>
      </c>
      <c r="F7" t="s">
        <v>142</v>
      </c>
      <c r="G7" t="s">
        <v>4</v>
      </c>
      <c r="H7" t="s">
        <v>5</v>
      </c>
    </row>
    <row r="8" spans="1:8" x14ac:dyDescent="0.25">
      <c r="A8" t="s">
        <v>30</v>
      </c>
      <c r="B8">
        <v>352332</v>
      </c>
      <c r="C8">
        <v>335610</v>
      </c>
      <c r="D8">
        <v>687941</v>
      </c>
      <c r="F8">
        <v>0</v>
      </c>
      <c r="G8">
        <f>-10000*B8/$D$109</f>
        <v>-54.124346081206369</v>
      </c>
      <c r="H8">
        <f>10000*C8/$D$109</f>
        <v>51.555554954740607</v>
      </c>
    </row>
    <row r="9" spans="1:8" x14ac:dyDescent="0.25">
      <c r="A9" t="s">
        <v>31</v>
      </c>
      <c r="B9">
        <v>357232</v>
      </c>
      <c r="C9">
        <v>344365</v>
      </c>
      <c r="D9">
        <v>701597</v>
      </c>
      <c r="F9">
        <v>1</v>
      </c>
      <c r="G9">
        <f t="shared" ref="G9:G72" si="0">-10000*B9/$D$109</f>
        <v>-54.877071623586595</v>
      </c>
      <c r="H9">
        <f t="shared" ref="H9:H72" si="1">10000*C9/$D$109</f>
        <v>52.900475796279167</v>
      </c>
    </row>
    <row r="10" spans="1:8" x14ac:dyDescent="0.25">
      <c r="A10" t="s">
        <v>32</v>
      </c>
      <c r="B10">
        <v>369868</v>
      </c>
      <c r="C10">
        <v>355243</v>
      </c>
      <c r="D10">
        <v>725111</v>
      </c>
      <c r="F10">
        <v>2</v>
      </c>
      <c r="G10">
        <f t="shared" si="0"/>
        <v>-56.81818181818182</v>
      </c>
      <c r="H10">
        <f t="shared" si="1"/>
        <v>54.571526500363277</v>
      </c>
    </row>
    <row r="11" spans="1:8" x14ac:dyDescent="0.25">
      <c r="A11" t="s">
        <v>33</v>
      </c>
      <c r="B11">
        <v>381421</v>
      </c>
      <c r="C11">
        <v>364740</v>
      </c>
      <c r="D11">
        <v>746161</v>
      </c>
      <c r="F11">
        <v>3</v>
      </c>
      <c r="G11">
        <f t="shared" si="0"/>
        <v>-58.592924306165244</v>
      </c>
      <c r="H11">
        <f t="shared" si="1"/>
        <v>56.03043149546226</v>
      </c>
    </row>
    <row r="12" spans="1:8" x14ac:dyDescent="0.25">
      <c r="A12" t="s">
        <v>34</v>
      </c>
      <c r="B12">
        <v>388825</v>
      </c>
      <c r="C12">
        <v>374186</v>
      </c>
      <c r="D12">
        <v>763011</v>
      </c>
      <c r="F12">
        <v>4</v>
      </c>
      <c r="G12">
        <f t="shared" si="0"/>
        <v>-59.730307962447533</v>
      </c>
      <c r="H12">
        <f t="shared" si="1"/>
        <v>57.481502000222193</v>
      </c>
    </row>
    <row r="13" spans="1:8" x14ac:dyDescent="0.25">
      <c r="A13" t="s">
        <v>35</v>
      </c>
      <c r="B13">
        <v>397348</v>
      </c>
      <c r="C13">
        <v>382775</v>
      </c>
      <c r="D13">
        <v>780123</v>
      </c>
      <c r="F13">
        <v>5</v>
      </c>
      <c r="G13">
        <f t="shared" si="0"/>
        <v>-61.039589553816249</v>
      </c>
      <c r="H13">
        <f t="shared" si="1"/>
        <v>58.800922343794397</v>
      </c>
    </row>
    <row r="14" spans="1:8" x14ac:dyDescent="0.25">
      <c r="A14" t="s">
        <v>36</v>
      </c>
      <c r="B14">
        <v>403819</v>
      </c>
      <c r="C14">
        <v>385246</v>
      </c>
      <c r="D14">
        <v>789065</v>
      </c>
      <c r="F14">
        <v>6</v>
      </c>
      <c r="G14">
        <f t="shared" si="0"/>
        <v>-62.033648122131041</v>
      </c>
      <c r="H14">
        <f t="shared" si="1"/>
        <v>59.180511081594709</v>
      </c>
    </row>
    <row r="15" spans="1:8" x14ac:dyDescent="0.25">
      <c r="A15" t="s">
        <v>37</v>
      </c>
      <c r="B15">
        <v>407748</v>
      </c>
      <c r="C15">
        <v>389983</v>
      </c>
      <c r="D15">
        <v>797731</v>
      </c>
      <c r="F15">
        <v>7</v>
      </c>
      <c r="G15">
        <f t="shared" si="0"/>
        <v>-62.637211113153882</v>
      </c>
      <c r="H15">
        <f t="shared" si="1"/>
        <v>59.908196978381476</v>
      </c>
    </row>
    <row r="16" spans="1:8" x14ac:dyDescent="0.25">
      <c r="A16" t="s">
        <v>38</v>
      </c>
      <c r="B16">
        <v>408388</v>
      </c>
      <c r="C16">
        <v>390097</v>
      </c>
      <c r="D16">
        <v>798484</v>
      </c>
      <c r="F16">
        <v>8</v>
      </c>
      <c r="G16">
        <f t="shared" si="0"/>
        <v>-62.735526286036198</v>
      </c>
      <c r="H16">
        <f t="shared" si="1"/>
        <v>59.925709368551139</v>
      </c>
    </row>
    <row r="17" spans="1:8" x14ac:dyDescent="0.25">
      <c r="A17" t="s">
        <v>39</v>
      </c>
      <c r="B17">
        <v>412152</v>
      </c>
      <c r="C17">
        <v>392996</v>
      </c>
      <c r="D17">
        <v>805148</v>
      </c>
      <c r="F17">
        <v>9</v>
      </c>
      <c r="G17">
        <f t="shared" si="0"/>
        <v>-63.313742396550317</v>
      </c>
      <c r="H17">
        <f t="shared" si="1"/>
        <v>60.371046378216505</v>
      </c>
    </row>
    <row r="18" spans="1:8" x14ac:dyDescent="0.25">
      <c r="A18" t="s">
        <v>40</v>
      </c>
      <c r="B18">
        <v>411305</v>
      </c>
      <c r="C18">
        <v>392131</v>
      </c>
      <c r="D18">
        <v>803436</v>
      </c>
      <c r="F18">
        <v>10</v>
      </c>
      <c r="G18">
        <f t="shared" si="0"/>
        <v>-63.183628409938876</v>
      </c>
      <c r="H18">
        <f t="shared" si="1"/>
        <v>60.238167277367751</v>
      </c>
    </row>
    <row r="19" spans="1:8" x14ac:dyDescent="0.25">
      <c r="A19" t="s">
        <v>41</v>
      </c>
      <c r="B19">
        <v>409569</v>
      </c>
      <c r="C19">
        <v>390935</v>
      </c>
      <c r="D19">
        <v>800504</v>
      </c>
      <c r="F19">
        <v>11</v>
      </c>
      <c r="G19">
        <f t="shared" si="0"/>
        <v>-62.916948503495597</v>
      </c>
      <c r="H19">
        <f t="shared" si="1"/>
        <v>60.05444079804392</v>
      </c>
    </row>
    <row r="20" spans="1:8" x14ac:dyDescent="0.25">
      <c r="A20" t="s">
        <v>42</v>
      </c>
      <c r="B20">
        <v>405953</v>
      </c>
      <c r="C20">
        <v>388955</v>
      </c>
      <c r="D20">
        <v>794908</v>
      </c>
      <c r="F20">
        <v>12</v>
      </c>
      <c r="G20">
        <f t="shared" si="0"/>
        <v>-62.361467776710512</v>
      </c>
      <c r="H20">
        <f t="shared" si="1"/>
        <v>59.750278231939255</v>
      </c>
    </row>
    <row r="21" spans="1:8" x14ac:dyDescent="0.25">
      <c r="A21" t="s">
        <v>43</v>
      </c>
      <c r="B21">
        <v>405305</v>
      </c>
      <c r="C21">
        <v>386795</v>
      </c>
      <c r="D21">
        <v>792100</v>
      </c>
      <c r="F21">
        <v>13</v>
      </c>
      <c r="G21">
        <f t="shared" si="0"/>
        <v>-62.261923664167171</v>
      </c>
      <c r="H21">
        <f t="shared" si="1"/>
        <v>59.418464523461438</v>
      </c>
    </row>
    <row r="22" spans="1:8" x14ac:dyDescent="0.25">
      <c r="A22" t="s">
        <v>44</v>
      </c>
      <c r="B22">
        <v>405898</v>
      </c>
      <c r="C22">
        <v>387734</v>
      </c>
      <c r="D22">
        <v>793632</v>
      </c>
      <c r="F22">
        <v>14</v>
      </c>
      <c r="G22">
        <f t="shared" si="0"/>
        <v>-62.353018816540938</v>
      </c>
      <c r="H22">
        <f t="shared" si="1"/>
        <v>59.562711316174713</v>
      </c>
    </row>
    <row r="23" spans="1:8" x14ac:dyDescent="0.25">
      <c r="A23" t="s">
        <v>45</v>
      </c>
      <c r="B23">
        <v>409556</v>
      </c>
      <c r="C23">
        <v>389212</v>
      </c>
      <c r="D23">
        <v>798768</v>
      </c>
      <c r="F23">
        <v>15</v>
      </c>
      <c r="G23">
        <f t="shared" si="0"/>
        <v>-62.91495147654642</v>
      </c>
      <c r="H23">
        <f t="shared" si="1"/>
        <v>59.78975791854981</v>
      </c>
    </row>
    <row r="24" spans="1:8" x14ac:dyDescent="0.25">
      <c r="A24" t="s">
        <v>46</v>
      </c>
      <c r="B24">
        <v>412646</v>
      </c>
      <c r="C24">
        <v>389835</v>
      </c>
      <c r="D24">
        <v>802481</v>
      </c>
      <c r="F24">
        <v>16</v>
      </c>
      <c r="G24">
        <f t="shared" si="0"/>
        <v>-63.389629420618853</v>
      </c>
      <c r="H24">
        <f t="shared" si="1"/>
        <v>59.88546159465244</v>
      </c>
    </row>
    <row r="25" spans="1:8" x14ac:dyDescent="0.25">
      <c r="A25" t="s">
        <v>47</v>
      </c>
      <c r="B25">
        <v>412512</v>
      </c>
      <c r="C25">
        <v>390097</v>
      </c>
      <c r="D25">
        <v>802608</v>
      </c>
      <c r="F25">
        <v>17</v>
      </c>
      <c r="G25">
        <f t="shared" si="0"/>
        <v>-63.369044681296621</v>
      </c>
      <c r="H25">
        <f t="shared" si="1"/>
        <v>59.925709368551139</v>
      </c>
    </row>
    <row r="26" spans="1:8" x14ac:dyDescent="0.25">
      <c r="A26" t="s">
        <v>48</v>
      </c>
      <c r="B26">
        <v>413241</v>
      </c>
      <c r="C26">
        <v>389014</v>
      </c>
      <c r="D26">
        <v>802255</v>
      </c>
      <c r="F26">
        <v>18</v>
      </c>
      <c r="G26">
        <f t="shared" si="0"/>
        <v>-63.481031807907883</v>
      </c>
      <c r="H26">
        <f t="shared" si="1"/>
        <v>59.759341661939345</v>
      </c>
    </row>
    <row r="27" spans="1:8" x14ac:dyDescent="0.25">
      <c r="A27" t="s">
        <v>49</v>
      </c>
      <c r="B27">
        <v>398976</v>
      </c>
      <c r="C27">
        <v>377738</v>
      </c>
      <c r="D27">
        <v>776714</v>
      </c>
      <c r="F27">
        <v>19</v>
      </c>
      <c r="G27">
        <f t="shared" si="0"/>
        <v>-61.289678774835643</v>
      </c>
      <c r="H27">
        <f t="shared" si="1"/>
        <v>58.027151209719044</v>
      </c>
    </row>
    <row r="28" spans="1:8" x14ac:dyDescent="0.25">
      <c r="A28" t="s">
        <v>50</v>
      </c>
      <c r="B28">
        <v>385909</v>
      </c>
      <c r="C28">
        <v>366314</v>
      </c>
      <c r="D28">
        <v>752223</v>
      </c>
      <c r="F28">
        <v>20</v>
      </c>
      <c r="G28">
        <f t="shared" si="0"/>
        <v>-59.282359456002489</v>
      </c>
      <c r="H28">
        <f t="shared" si="1"/>
        <v>56.272225373769707</v>
      </c>
    </row>
    <row r="29" spans="1:8" x14ac:dyDescent="0.25">
      <c r="A29" t="s">
        <v>51</v>
      </c>
      <c r="B29">
        <v>373177</v>
      </c>
      <c r="C29">
        <v>359839</v>
      </c>
      <c r="D29">
        <v>733015</v>
      </c>
      <c r="F29">
        <v>21</v>
      </c>
      <c r="G29">
        <f t="shared" si="0"/>
        <v>-57.32650198547492</v>
      </c>
      <c r="H29">
        <f t="shared" si="1"/>
        <v>55.277552335624407</v>
      </c>
    </row>
    <row r="30" spans="1:8" x14ac:dyDescent="0.25">
      <c r="A30" t="s">
        <v>52</v>
      </c>
      <c r="B30">
        <v>363861</v>
      </c>
      <c r="C30">
        <v>357252</v>
      </c>
      <c r="D30">
        <v>721113</v>
      </c>
      <c r="F30">
        <v>22</v>
      </c>
      <c r="G30">
        <f t="shared" si="0"/>
        <v>-55.895401750206709</v>
      </c>
      <c r="H30">
        <f t="shared" si="1"/>
        <v>54.88014397273917</v>
      </c>
    </row>
    <row r="31" spans="1:8" x14ac:dyDescent="0.25">
      <c r="A31" t="s">
        <v>53</v>
      </c>
      <c r="B31">
        <v>363499</v>
      </c>
      <c r="C31">
        <v>355983</v>
      </c>
      <c r="D31">
        <v>719482</v>
      </c>
      <c r="F31">
        <v>23</v>
      </c>
      <c r="G31">
        <f t="shared" si="0"/>
        <v>-55.83979223054515</v>
      </c>
      <c r="H31">
        <f t="shared" si="1"/>
        <v>54.685203419008452</v>
      </c>
    </row>
    <row r="32" spans="1:8" x14ac:dyDescent="0.25">
      <c r="A32" t="s">
        <v>54</v>
      </c>
      <c r="B32">
        <v>361146</v>
      </c>
      <c r="C32">
        <v>360247</v>
      </c>
      <c r="D32">
        <v>721393</v>
      </c>
      <c r="F32">
        <v>24</v>
      </c>
      <c r="G32">
        <f t="shared" si="0"/>
        <v>-55.478330352745012</v>
      </c>
      <c r="H32">
        <f t="shared" si="1"/>
        <v>55.340228258336879</v>
      </c>
    </row>
    <row r="33" spans="1:8" x14ac:dyDescent="0.25">
      <c r="A33" t="s">
        <v>55</v>
      </c>
      <c r="B33">
        <v>361979</v>
      </c>
      <c r="C33">
        <v>363315</v>
      </c>
      <c r="D33">
        <v>725293</v>
      </c>
      <c r="F33">
        <v>25</v>
      </c>
      <c r="G33">
        <f t="shared" si="0"/>
        <v>-55.606293694949649</v>
      </c>
      <c r="H33">
        <f t="shared" si="1"/>
        <v>55.811526618341482</v>
      </c>
    </row>
    <row r="34" spans="1:8" x14ac:dyDescent="0.25">
      <c r="A34" t="s">
        <v>56</v>
      </c>
      <c r="B34">
        <v>366271</v>
      </c>
      <c r="C34">
        <v>369957</v>
      </c>
      <c r="D34">
        <v>736228</v>
      </c>
      <c r="F34">
        <v>26</v>
      </c>
      <c r="G34">
        <f t="shared" si="0"/>
        <v>-56.265619823091676</v>
      </c>
      <c r="H34">
        <f t="shared" si="1"/>
        <v>56.831853771910765</v>
      </c>
    </row>
    <row r="35" spans="1:8" x14ac:dyDescent="0.25">
      <c r="A35" t="s">
        <v>57</v>
      </c>
      <c r="B35">
        <v>373592</v>
      </c>
      <c r="C35">
        <v>379665</v>
      </c>
      <c r="D35">
        <v>753257</v>
      </c>
      <c r="F35">
        <v>27</v>
      </c>
      <c r="G35">
        <f t="shared" si="0"/>
        <v>-57.39025323039079</v>
      </c>
      <c r="H35">
        <f t="shared" si="1"/>
        <v>58.32317205056939</v>
      </c>
    </row>
    <row r="36" spans="1:8" x14ac:dyDescent="0.25">
      <c r="A36" t="s">
        <v>58</v>
      </c>
      <c r="B36">
        <v>375978</v>
      </c>
      <c r="C36">
        <v>388409</v>
      </c>
      <c r="D36">
        <v>764387</v>
      </c>
      <c r="F36">
        <v>28</v>
      </c>
      <c r="G36">
        <f t="shared" si="0"/>
        <v>-57.756784484292673</v>
      </c>
      <c r="H36">
        <f t="shared" si="1"/>
        <v>59.666403100074028</v>
      </c>
    </row>
    <row r="37" spans="1:8" x14ac:dyDescent="0.25">
      <c r="A37" t="s">
        <v>59</v>
      </c>
      <c r="B37">
        <v>382813</v>
      </c>
      <c r="C37">
        <v>395104</v>
      </c>
      <c r="D37">
        <v>777917</v>
      </c>
      <c r="F37">
        <v>29</v>
      </c>
      <c r="G37">
        <f t="shared" si="0"/>
        <v>-58.806759807184285</v>
      </c>
      <c r="H37">
        <f t="shared" si="1"/>
        <v>60.694871978897631</v>
      </c>
    </row>
    <row r="38" spans="1:8" x14ac:dyDescent="0.25">
      <c r="A38" t="s">
        <v>60</v>
      </c>
      <c r="B38">
        <v>384812</v>
      </c>
      <c r="C38">
        <v>400649</v>
      </c>
      <c r="D38">
        <v>785461</v>
      </c>
      <c r="F38">
        <v>30</v>
      </c>
      <c r="G38">
        <f t="shared" si="0"/>
        <v>-59.113841104983891</v>
      </c>
      <c r="H38">
        <f t="shared" si="1"/>
        <v>61.546680781448323</v>
      </c>
    </row>
    <row r="39" spans="1:8" x14ac:dyDescent="0.25">
      <c r="A39" t="s">
        <v>61</v>
      </c>
      <c r="B39">
        <v>384728</v>
      </c>
      <c r="C39">
        <v>403587</v>
      </c>
      <c r="D39">
        <v>788314</v>
      </c>
      <c r="F39">
        <v>31</v>
      </c>
      <c r="G39">
        <f t="shared" si="0"/>
        <v>-59.100937238543089</v>
      </c>
      <c r="H39">
        <f t="shared" si="1"/>
        <v>61.998008871961204</v>
      </c>
    </row>
    <row r="40" spans="1:8" x14ac:dyDescent="0.25">
      <c r="A40" t="s">
        <v>62</v>
      </c>
      <c r="B40">
        <v>385968</v>
      </c>
      <c r="C40">
        <v>403719</v>
      </c>
      <c r="D40">
        <v>789687</v>
      </c>
      <c r="F40">
        <v>32</v>
      </c>
      <c r="G40">
        <f t="shared" si="0"/>
        <v>-59.291422886002572</v>
      </c>
      <c r="H40">
        <f t="shared" si="1"/>
        <v>62.018286376368181</v>
      </c>
    </row>
    <row r="41" spans="1:8" x14ac:dyDescent="0.25">
      <c r="A41" t="s">
        <v>63</v>
      </c>
      <c r="B41">
        <v>390249</v>
      </c>
      <c r="C41">
        <v>408830</v>
      </c>
      <c r="D41">
        <v>799079</v>
      </c>
      <c r="F41">
        <v>33</v>
      </c>
      <c r="G41">
        <f t="shared" si="0"/>
        <v>-59.949059222110691</v>
      </c>
      <c r="H41">
        <f t="shared" si="1"/>
        <v>62.803425202308048</v>
      </c>
    </row>
    <row r="42" spans="1:8" x14ac:dyDescent="0.25">
      <c r="A42" t="s">
        <v>64</v>
      </c>
      <c r="B42">
        <v>395193</v>
      </c>
      <c r="C42">
        <v>412817</v>
      </c>
      <c r="D42">
        <v>808011</v>
      </c>
      <c r="F42">
        <v>34</v>
      </c>
      <c r="G42">
        <f t="shared" si="0"/>
        <v>-60.708543932626576</v>
      </c>
      <c r="H42">
        <f t="shared" si="1"/>
        <v>63.415898005873352</v>
      </c>
    </row>
    <row r="43" spans="1:8" x14ac:dyDescent="0.25">
      <c r="A43" t="s">
        <v>65</v>
      </c>
      <c r="B43">
        <v>400481</v>
      </c>
      <c r="C43">
        <v>416040</v>
      </c>
      <c r="D43">
        <v>816521</v>
      </c>
      <c r="F43">
        <v>35</v>
      </c>
      <c r="G43">
        <f t="shared" si="0"/>
        <v>-61.520873048566713</v>
      </c>
      <c r="H43">
        <f t="shared" si="1"/>
        <v>63.911007071810388</v>
      </c>
    </row>
    <row r="44" spans="1:8" x14ac:dyDescent="0.25">
      <c r="A44" t="s">
        <v>66</v>
      </c>
      <c r="B44">
        <v>400717</v>
      </c>
      <c r="C44">
        <v>416704</v>
      </c>
      <c r="D44">
        <v>817421</v>
      </c>
      <c r="F44">
        <v>36</v>
      </c>
      <c r="G44">
        <f t="shared" si="0"/>
        <v>-61.557126768567066</v>
      </c>
      <c r="H44">
        <f t="shared" si="1"/>
        <v>64.013009063675781</v>
      </c>
    </row>
    <row r="45" spans="1:8" x14ac:dyDescent="0.25">
      <c r="A45" t="s">
        <v>67</v>
      </c>
      <c r="B45">
        <v>403296</v>
      </c>
      <c r="C45">
        <v>418837</v>
      </c>
      <c r="D45">
        <v>822134</v>
      </c>
      <c r="F45">
        <v>37</v>
      </c>
      <c r="G45">
        <f t="shared" si="0"/>
        <v>-61.95330619179127</v>
      </c>
      <c r="H45">
        <f t="shared" si="1"/>
        <v>64.340675100797625</v>
      </c>
    </row>
    <row r="46" spans="1:8" x14ac:dyDescent="0.25">
      <c r="A46" t="s">
        <v>68</v>
      </c>
      <c r="B46">
        <v>400334</v>
      </c>
      <c r="C46">
        <v>412943</v>
      </c>
      <c r="D46">
        <v>813277</v>
      </c>
      <c r="F46">
        <v>38</v>
      </c>
      <c r="G46">
        <f t="shared" si="0"/>
        <v>-61.498291282295305</v>
      </c>
      <c r="H46">
        <f t="shared" si="1"/>
        <v>63.435253805534558</v>
      </c>
    </row>
    <row r="47" spans="1:8" x14ac:dyDescent="0.25">
      <c r="A47" t="s">
        <v>69</v>
      </c>
      <c r="B47">
        <v>399473</v>
      </c>
      <c r="C47">
        <v>409163</v>
      </c>
      <c r="D47">
        <v>808636</v>
      </c>
      <c r="F47">
        <v>39</v>
      </c>
      <c r="G47">
        <f t="shared" si="0"/>
        <v>-61.366026651277068</v>
      </c>
      <c r="H47">
        <f t="shared" si="1"/>
        <v>62.854579815698379</v>
      </c>
    </row>
    <row r="48" spans="1:8" x14ac:dyDescent="0.25">
      <c r="A48" t="s">
        <v>70</v>
      </c>
      <c r="B48">
        <v>391290</v>
      </c>
      <c r="C48">
        <v>399212</v>
      </c>
      <c r="D48">
        <v>790502</v>
      </c>
      <c r="F48">
        <v>40</v>
      </c>
      <c r="G48">
        <f t="shared" si="0"/>
        <v>-60.108974995502081</v>
      </c>
      <c r="H48">
        <f t="shared" si="1"/>
        <v>61.325932494835996</v>
      </c>
    </row>
    <row r="49" spans="1:8" x14ac:dyDescent="0.25">
      <c r="A49" t="s">
        <v>71</v>
      </c>
      <c r="B49">
        <v>394107</v>
      </c>
      <c r="C49">
        <v>401243</v>
      </c>
      <c r="D49">
        <v>795350</v>
      </c>
      <c r="F49">
        <v>41</v>
      </c>
      <c r="G49">
        <f t="shared" si="0"/>
        <v>-60.5417153736419</v>
      </c>
      <c r="H49">
        <f t="shared" si="1"/>
        <v>61.637929551279719</v>
      </c>
    </row>
    <row r="50" spans="1:8" x14ac:dyDescent="0.25">
      <c r="A50" t="s">
        <v>72</v>
      </c>
      <c r="B50">
        <v>402405</v>
      </c>
      <c r="C50">
        <v>411199</v>
      </c>
      <c r="D50">
        <v>813604</v>
      </c>
      <c r="F50">
        <v>42</v>
      </c>
      <c r="G50">
        <f t="shared" si="0"/>
        <v>-61.816433037044177</v>
      </c>
      <c r="H50">
        <f t="shared" si="1"/>
        <v>63.167344959430245</v>
      </c>
    </row>
    <row r="51" spans="1:8" x14ac:dyDescent="0.25">
      <c r="A51" t="s">
        <v>73</v>
      </c>
      <c r="B51">
        <v>414736</v>
      </c>
      <c r="C51">
        <v>421020</v>
      </c>
      <c r="D51">
        <v>835755</v>
      </c>
      <c r="F51">
        <v>43</v>
      </c>
      <c r="G51">
        <f t="shared" si="0"/>
        <v>-63.710689907062665</v>
      </c>
      <c r="H51">
        <f t="shared" si="1"/>
        <v>64.676022010800907</v>
      </c>
    </row>
    <row r="52" spans="1:8" x14ac:dyDescent="0.25">
      <c r="A52" t="s">
        <v>74</v>
      </c>
      <c r="B52">
        <v>426414</v>
      </c>
      <c r="C52">
        <v>434240</v>
      </c>
      <c r="D52">
        <v>860654</v>
      </c>
      <c r="F52">
        <v>44</v>
      </c>
      <c r="G52">
        <f t="shared" si="0"/>
        <v>-65.504634577249675</v>
      </c>
      <c r="H52">
        <f t="shared" si="1"/>
        <v>66.70684480065124</v>
      </c>
    </row>
    <row r="53" spans="1:8" x14ac:dyDescent="0.25">
      <c r="A53" t="s">
        <v>75</v>
      </c>
      <c r="B53">
        <v>436827</v>
      </c>
      <c r="C53">
        <v>441950</v>
      </c>
      <c r="D53">
        <v>878777</v>
      </c>
      <c r="F53">
        <v>45</v>
      </c>
      <c r="G53">
        <f t="shared" si="0"/>
        <v>-67.10425316353647</v>
      </c>
      <c r="H53">
        <f t="shared" si="1"/>
        <v>67.891235398967893</v>
      </c>
    </row>
    <row r="54" spans="1:8" x14ac:dyDescent="0.25">
      <c r="A54" t="s">
        <v>76</v>
      </c>
      <c r="B54">
        <v>440141</v>
      </c>
      <c r="C54">
        <v>445335</v>
      </c>
      <c r="D54">
        <v>885475</v>
      </c>
      <c r="F54">
        <v>46</v>
      </c>
      <c r="G54">
        <f t="shared" si="0"/>
        <v>-67.613341418117713</v>
      </c>
      <c r="H54">
        <f t="shared" si="1"/>
        <v>68.411230493040762</v>
      </c>
    </row>
    <row r="55" spans="1:8" x14ac:dyDescent="0.25">
      <c r="A55" t="s">
        <v>77</v>
      </c>
      <c r="B55">
        <v>437171</v>
      </c>
      <c r="C55">
        <v>443663</v>
      </c>
      <c r="D55">
        <v>880835</v>
      </c>
      <c r="F55">
        <v>47</v>
      </c>
      <c r="G55">
        <f t="shared" si="0"/>
        <v>-67.157097568960722</v>
      </c>
      <c r="H55">
        <f t="shared" si="1"/>
        <v>68.154382103885709</v>
      </c>
    </row>
    <row r="56" spans="1:8" x14ac:dyDescent="0.25">
      <c r="A56" t="s">
        <v>78</v>
      </c>
      <c r="B56">
        <v>430055</v>
      </c>
      <c r="C56">
        <v>441656</v>
      </c>
      <c r="D56">
        <v>871711</v>
      </c>
      <c r="F56">
        <v>48</v>
      </c>
      <c r="G56">
        <f t="shared" si="0"/>
        <v>-66.063955740475478</v>
      </c>
      <c r="H56">
        <f t="shared" si="1"/>
        <v>67.846071866425078</v>
      </c>
    </row>
    <row r="57" spans="1:8" x14ac:dyDescent="0.25">
      <c r="A57" t="s">
        <v>79</v>
      </c>
      <c r="B57">
        <v>429801</v>
      </c>
      <c r="C57">
        <v>440310</v>
      </c>
      <c r="D57">
        <v>870112</v>
      </c>
      <c r="F57">
        <v>49</v>
      </c>
      <c r="G57">
        <f t="shared" si="0"/>
        <v>-66.024936906237798</v>
      </c>
      <c r="H57">
        <f t="shared" si="1"/>
        <v>67.639302768456957</v>
      </c>
    </row>
    <row r="58" spans="1:8" x14ac:dyDescent="0.25">
      <c r="A58" t="s">
        <v>80</v>
      </c>
      <c r="B58">
        <v>427427</v>
      </c>
      <c r="C58">
        <v>439515</v>
      </c>
      <c r="D58">
        <v>866941</v>
      </c>
      <c r="F58">
        <v>50</v>
      </c>
      <c r="G58">
        <f t="shared" si="0"/>
        <v>-65.660249061827457</v>
      </c>
      <c r="H58">
        <f t="shared" si="1"/>
        <v>67.517176889642201</v>
      </c>
    </row>
    <row r="59" spans="1:8" x14ac:dyDescent="0.25">
      <c r="A59" t="s">
        <v>81</v>
      </c>
      <c r="B59">
        <v>428801</v>
      </c>
      <c r="C59">
        <v>442590</v>
      </c>
      <c r="D59">
        <v>871391</v>
      </c>
      <c r="F59">
        <v>51</v>
      </c>
      <c r="G59">
        <f t="shared" si="0"/>
        <v>-65.871319448609185</v>
      </c>
      <c r="H59">
        <f t="shared" si="1"/>
        <v>67.989550571850202</v>
      </c>
    </row>
    <row r="60" spans="1:8" x14ac:dyDescent="0.25">
      <c r="A60" t="s">
        <v>82</v>
      </c>
      <c r="B60">
        <v>429311</v>
      </c>
      <c r="C60">
        <v>443960</v>
      </c>
      <c r="D60">
        <v>873272</v>
      </c>
      <c r="F60">
        <v>52</v>
      </c>
      <c r="G60">
        <f t="shared" si="0"/>
        <v>-65.949664351999786</v>
      </c>
      <c r="H60">
        <f t="shared" si="1"/>
        <v>68.200006488801407</v>
      </c>
    </row>
    <row r="61" spans="1:8" x14ac:dyDescent="0.25">
      <c r="A61" t="s">
        <v>83</v>
      </c>
      <c r="B61">
        <v>425853</v>
      </c>
      <c r="C61">
        <v>443771</v>
      </c>
      <c r="D61">
        <v>869624</v>
      </c>
      <c r="F61">
        <v>53</v>
      </c>
      <c r="G61">
        <f t="shared" si="0"/>
        <v>-65.418455183520024</v>
      </c>
      <c r="H61">
        <f t="shared" si="1"/>
        <v>68.170972789309602</v>
      </c>
    </row>
    <row r="62" spans="1:8" x14ac:dyDescent="0.25">
      <c r="A62" t="s">
        <v>84</v>
      </c>
      <c r="B62">
        <v>424282</v>
      </c>
      <c r="C62">
        <v>442627</v>
      </c>
      <c r="D62">
        <v>866909</v>
      </c>
      <c r="F62">
        <v>54</v>
      </c>
      <c r="G62">
        <f t="shared" si="0"/>
        <v>-65.177122157585458</v>
      </c>
      <c r="H62">
        <f t="shared" si="1"/>
        <v>67.995234417782456</v>
      </c>
    </row>
    <row r="63" spans="1:8" x14ac:dyDescent="0.25">
      <c r="A63" t="s">
        <v>85</v>
      </c>
      <c r="B63">
        <v>420029</v>
      </c>
      <c r="C63">
        <v>440179</v>
      </c>
      <c r="D63">
        <v>860208</v>
      </c>
      <c r="F63">
        <v>55</v>
      </c>
      <c r="G63">
        <f t="shared" si="0"/>
        <v>-64.523787110290939</v>
      </c>
      <c r="H63">
        <f t="shared" si="1"/>
        <v>67.619178881507608</v>
      </c>
    </row>
    <row r="64" spans="1:8" x14ac:dyDescent="0.25">
      <c r="A64" t="s">
        <v>86</v>
      </c>
      <c r="B64">
        <v>413428</v>
      </c>
      <c r="C64">
        <v>435579</v>
      </c>
      <c r="D64">
        <v>849007</v>
      </c>
      <c r="F64">
        <v>56</v>
      </c>
      <c r="G64">
        <f t="shared" si="0"/>
        <v>-63.509758272484433</v>
      </c>
      <c r="H64">
        <f t="shared" si="1"/>
        <v>66.912538576415955</v>
      </c>
    </row>
    <row r="65" spans="1:8" x14ac:dyDescent="0.25">
      <c r="A65" t="s">
        <v>87</v>
      </c>
      <c r="B65">
        <v>407675</v>
      </c>
      <c r="C65">
        <v>432414</v>
      </c>
      <c r="D65">
        <v>840088</v>
      </c>
      <c r="F65">
        <v>57</v>
      </c>
      <c r="G65">
        <f t="shared" si="0"/>
        <v>-62.625997038746995</v>
      </c>
      <c r="H65">
        <f t="shared" si="1"/>
        <v>66.426339323021381</v>
      </c>
    </row>
    <row r="66" spans="1:8" x14ac:dyDescent="0.25">
      <c r="A66" t="s">
        <v>88</v>
      </c>
      <c r="B66">
        <v>402290</v>
      </c>
      <c r="C66">
        <v>429494</v>
      </c>
      <c r="D66">
        <v>831785</v>
      </c>
      <c r="F66">
        <v>58</v>
      </c>
      <c r="G66">
        <f t="shared" si="0"/>
        <v>-61.798767029416879</v>
      </c>
      <c r="H66">
        <f t="shared" si="1"/>
        <v>65.977776346745813</v>
      </c>
    </row>
    <row r="67" spans="1:8" x14ac:dyDescent="0.25">
      <c r="A67" t="s">
        <v>89</v>
      </c>
      <c r="B67">
        <v>397055</v>
      </c>
      <c r="C67">
        <v>428096</v>
      </c>
      <c r="D67">
        <v>825151</v>
      </c>
      <c r="F67">
        <v>59</v>
      </c>
      <c r="G67">
        <f t="shared" si="0"/>
        <v>-60.994579638731068</v>
      </c>
      <c r="H67">
        <f t="shared" si="1"/>
        <v>65.763019140981015</v>
      </c>
    </row>
    <row r="68" spans="1:8" x14ac:dyDescent="0.25">
      <c r="A68" t="s">
        <v>90</v>
      </c>
      <c r="B68">
        <v>391618</v>
      </c>
      <c r="C68">
        <v>425917</v>
      </c>
      <c r="D68">
        <v>817536</v>
      </c>
      <c r="F68">
        <v>60</v>
      </c>
      <c r="G68">
        <f t="shared" si="0"/>
        <v>-60.159361521604268</v>
      </c>
      <c r="H68">
        <f t="shared" si="1"/>
        <v>65.428286700808243</v>
      </c>
    </row>
    <row r="69" spans="1:8" x14ac:dyDescent="0.25">
      <c r="A69" t="s">
        <v>91</v>
      </c>
      <c r="B69">
        <v>384818</v>
      </c>
      <c r="C69">
        <v>421824</v>
      </c>
      <c r="D69">
        <v>806642</v>
      </c>
      <c r="F69">
        <v>61</v>
      </c>
      <c r="G69">
        <f t="shared" si="0"/>
        <v>-59.114762809729662</v>
      </c>
      <c r="H69">
        <f t="shared" si="1"/>
        <v>64.799530446734309</v>
      </c>
    </row>
    <row r="70" spans="1:8" x14ac:dyDescent="0.25">
      <c r="A70" t="s">
        <v>92</v>
      </c>
      <c r="B70">
        <v>381582</v>
      </c>
      <c r="C70">
        <v>417559</v>
      </c>
      <c r="D70">
        <v>799141</v>
      </c>
      <c r="F70">
        <v>62</v>
      </c>
      <c r="G70">
        <f t="shared" si="0"/>
        <v>-58.617656716843456</v>
      </c>
      <c r="H70">
        <f t="shared" si="1"/>
        <v>64.144351989948262</v>
      </c>
    </row>
    <row r="71" spans="1:8" x14ac:dyDescent="0.25">
      <c r="A71" t="s">
        <v>93</v>
      </c>
      <c r="B71">
        <v>378088</v>
      </c>
      <c r="C71">
        <v>415196</v>
      </c>
      <c r="D71">
        <v>793284</v>
      </c>
      <c r="F71">
        <v>63</v>
      </c>
      <c r="G71">
        <f t="shared" si="0"/>
        <v>-58.08091731988906</v>
      </c>
      <c r="H71">
        <f t="shared" si="1"/>
        <v>63.781353937571829</v>
      </c>
    </row>
    <row r="72" spans="1:8" x14ac:dyDescent="0.25">
      <c r="A72" t="s">
        <v>94</v>
      </c>
      <c r="B72">
        <v>372365</v>
      </c>
      <c r="C72">
        <v>413762</v>
      </c>
      <c r="D72">
        <v>786127</v>
      </c>
      <c r="F72">
        <v>64</v>
      </c>
      <c r="G72">
        <f t="shared" si="0"/>
        <v>-57.201764609880478</v>
      </c>
      <c r="H72">
        <f t="shared" si="1"/>
        <v>63.561066503332391</v>
      </c>
    </row>
    <row r="73" spans="1:8" x14ac:dyDescent="0.25">
      <c r="A73" t="s">
        <v>95</v>
      </c>
      <c r="B73">
        <v>370492</v>
      </c>
      <c r="C73">
        <v>412269</v>
      </c>
      <c r="D73">
        <v>782761</v>
      </c>
      <c r="F73">
        <v>65</v>
      </c>
      <c r="G73">
        <f t="shared" ref="G73:G107" si="2">-10000*B73/$D$109</f>
        <v>-56.914039111742078</v>
      </c>
      <c r="H73">
        <f t="shared" ref="H73:H107" si="3">10000*C73/$D$109</f>
        <v>63.331715639092863</v>
      </c>
    </row>
    <row r="74" spans="1:8" x14ac:dyDescent="0.25">
      <c r="A74" t="s">
        <v>96</v>
      </c>
      <c r="B74">
        <v>367472</v>
      </c>
      <c r="C74">
        <v>412567</v>
      </c>
      <c r="D74">
        <v>780039</v>
      </c>
      <c r="F74">
        <v>66</v>
      </c>
      <c r="G74">
        <f t="shared" si="2"/>
        <v>-56.45011438970365</v>
      </c>
      <c r="H74">
        <f t="shared" si="3"/>
        <v>63.377493641466195</v>
      </c>
    </row>
    <row r="75" spans="1:8" x14ac:dyDescent="0.25">
      <c r="A75" t="s">
        <v>97</v>
      </c>
      <c r="B75">
        <v>369824</v>
      </c>
      <c r="C75">
        <v>412765</v>
      </c>
      <c r="D75">
        <v>782589</v>
      </c>
      <c r="F75">
        <v>67</v>
      </c>
      <c r="G75">
        <f t="shared" si="2"/>
        <v>-56.811422650046161</v>
      </c>
      <c r="H75">
        <f t="shared" si="3"/>
        <v>63.40790989807666</v>
      </c>
    </row>
    <row r="76" spans="1:8" x14ac:dyDescent="0.25">
      <c r="A76" t="s">
        <v>98</v>
      </c>
      <c r="B76">
        <v>365054</v>
      </c>
      <c r="C76">
        <v>405939</v>
      </c>
      <c r="D76">
        <v>770994</v>
      </c>
      <c r="F76">
        <v>68</v>
      </c>
      <c r="G76">
        <f t="shared" si="2"/>
        <v>-56.07866737715765</v>
      </c>
      <c r="H76">
        <f t="shared" si="3"/>
        <v>62.359317132303708</v>
      </c>
    </row>
    <row r="77" spans="1:8" x14ac:dyDescent="0.25">
      <c r="A77" t="s">
        <v>99</v>
      </c>
      <c r="B77">
        <v>359948</v>
      </c>
      <c r="C77">
        <v>405475</v>
      </c>
      <c r="D77">
        <v>765423</v>
      </c>
      <c r="F77">
        <v>69</v>
      </c>
      <c r="G77">
        <f t="shared" si="2"/>
        <v>-55.294296638505926</v>
      </c>
      <c r="H77">
        <f t="shared" si="3"/>
        <v>62.288038631964035</v>
      </c>
    </row>
    <row r="78" spans="1:8" x14ac:dyDescent="0.25">
      <c r="A78" t="s">
        <v>100</v>
      </c>
      <c r="B78">
        <v>330546</v>
      </c>
      <c r="C78">
        <v>376052</v>
      </c>
      <c r="D78">
        <v>706598</v>
      </c>
      <c r="F78">
        <v>70</v>
      </c>
      <c r="G78">
        <f t="shared" si="2"/>
        <v>-50.777636149309288</v>
      </c>
      <c r="H78">
        <f t="shared" si="3"/>
        <v>57.768152176157194</v>
      </c>
    </row>
    <row r="79" spans="1:8" x14ac:dyDescent="0.25">
      <c r="A79" t="s">
        <v>101</v>
      </c>
      <c r="B79">
        <v>305189</v>
      </c>
      <c r="C79">
        <v>349451</v>
      </c>
      <c r="D79">
        <v>654640</v>
      </c>
      <c r="F79">
        <v>71</v>
      </c>
      <c r="G79">
        <f t="shared" si="2"/>
        <v>-46.882358276220408</v>
      </c>
      <c r="H79">
        <f t="shared" si="3"/>
        <v>53.681774185778316</v>
      </c>
    </row>
    <row r="80" spans="1:8" x14ac:dyDescent="0.25">
      <c r="A80" t="s">
        <v>102</v>
      </c>
      <c r="B80">
        <v>279218</v>
      </c>
      <c r="C80">
        <v>323015</v>
      </c>
      <c r="D80">
        <v>602233</v>
      </c>
      <c r="F80">
        <v>72</v>
      </c>
      <c r="G80">
        <f t="shared" si="2"/>
        <v>-42.892759284147566</v>
      </c>
      <c r="H80">
        <f t="shared" si="3"/>
        <v>49.620743075908159</v>
      </c>
    </row>
    <row r="81" spans="1:8" x14ac:dyDescent="0.25">
      <c r="A81" t="s">
        <v>103</v>
      </c>
      <c r="B81">
        <v>249364</v>
      </c>
      <c r="C81">
        <v>293276</v>
      </c>
      <c r="D81">
        <v>542641</v>
      </c>
      <c r="F81">
        <v>73</v>
      </c>
      <c r="G81">
        <f t="shared" si="2"/>
        <v>-38.306663704102789</v>
      </c>
      <c r="H81">
        <f t="shared" si="3"/>
        <v>45.05231350349068</v>
      </c>
    </row>
    <row r="82" spans="1:8" x14ac:dyDescent="0.25">
      <c r="A82" t="s">
        <v>104</v>
      </c>
      <c r="B82">
        <v>221232</v>
      </c>
      <c r="C82">
        <v>261264</v>
      </c>
      <c r="D82">
        <v>482496</v>
      </c>
      <c r="F82">
        <v>74</v>
      </c>
      <c r="G82">
        <f t="shared" si="2"/>
        <v>-33.985097386094502</v>
      </c>
      <c r="H82">
        <f t="shared" si="3"/>
        <v>40.134711449883348</v>
      </c>
    </row>
    <row r="83" spans="1:8" x14ac:dyDescent="0.25">
      <c r="A83" t="s">
        <v>105</v>
      </c>
      <c r="B83">
        <v>206447</v>
      </c>
      <c r="C83">
        <v>250287</v>
      </c>
      <c r="D83">
        <v>456734</v>
      </c>
      <c r="F83">
        <v>75</v>
      </c>
      <c r="G83">
        <f t="shared" si="2"/>
        <v>-31.713863275055377</v>
      </c>
      <c r="H83">
        <f t="shared" si="3"/>
        <v>38.448452617494006</v>
      </c>
    </row>
    <row r="84" spans="1:8" x14ac:dyDescent="0.25">
      <c r="A84" t="s">
        <v>106</v>
      </c>
      <c r="B84">
        <v>197478</v>
      </c>
      <c r="C84">
        <v>243824</v>
      </c>
      <c r="D84">
        <v>441302</v>
      </c>
      <c r="F84">
        <v>76</v>
      </c>
      <c r="G84">
        <f t="shared" si="2"/>
        <v>-30.336068297584298</v>
      </c>
      <c r="H84">
        <f t="shared" si="3"/>
        <v>37.455622988840247</v>
      </c>
    </row>
    <row r="85" spans="1:8" x14ac:dyDescent="0.25">
      <c r="A85" t="s">
        <v>107</v>
      </c>
      <c r="B85">
        <v>188836</v>
      </c>
      <c r="C85">
        <v>236884</v>
      </c>
      <c r="D85">
        <v>425721</v>
      </c>
      <c r="F85">
        <v>77</v>
      </c>
      <c r="G85">
        <f t="shared" si="2"/>
        <v>-29.008506228757778</v>
      </c>
      <c r="H85">
        <f t="shared" si="3"/>
        <v>36.389517832897631</v>
      </c>
    </row>
    <row r="86" spans="1:8" x14ac:dyDescent="0.25">
      <c r="A86" t="s">
        <v>108</v>
      </c>
      <c r="B86">
        <v>180151</v>
      </c>
      <c r="C86">
        <v>234101</v>
      </c>
      <c r="D86">
        <v>414252</v>
      </c>
      <c r="F86">
        <v>78</v>
      </c>
      <c r="G86">
        <f t="shared" si="2"/>
        <v>-27.674338609253226</v>
      </c>
      <c r="H86">
        <f t="shared" si="3"/>
        <v>35.962000448317191</v>
      </c>
    </row>
    <row r="87" spans="1:8" x14ac:dyDescent="0.25">
      <c r="A87" t="s">
        <v>109</v>
      </c>
      <c r="B87">
        <v>175674</v>
      </c>
      <c r="C87">
        <v>235905</v>
      </c>
      <c r="D87">
        <v>411579</v>
      </c>
      <c r="F87">
        <v>79</v>
      </c>
      <c r="G87">
        <f t="shared" si="2"/>
        <v>-26.986593251449904</v>
      </c>
      <c r="H87">
        <f t="shared" si="3"/>
        <v>36.239126341879214</v>
      </c>
    </row>
    <row r="88" spans="1:8" x14ac:dyDescent="0.25">
      <c r="A88" t="s">
        <v>110</v>
      </c>
      <c r="B88">
        <v>168997</v>
      </c>
      <c r="C88">
        <v>234643</v>
      </c>
      <c r="D88">
        <v>403640</v>
      </c>
      <c r="F88">
        <v>80</v>
      </c>
      <c r="G88">
        <f t="shared" si="2"/>
        <v>-25.960889486863618</v>
      </c>
      <c r="H88">
        <f t="shared" si="3"/>
        <v>36.045261110351902</v>
      </c>
    </row>
    <row r="89" spans="1:8" x14ac:dyDescent="0.25">
      <c r="A89" t="s">
        <v>111</v>
      </c>
      <c r="B89">
        <v>160391</v>
      </c>
      <c r="C89">
        <v>228873</v>
      </c>
      <c r="D89">
        <v>389264</v>
      </c>
      <c r="F89">
        <v>81</v>
      </c>
      <c r="G89">
        <f t="shared" si="2"/>
        <v>-24.638857646511727</v>
      </c>
      <c r="H89">
        <f t="shared" si="3"/>
        <v>35.158888379834771</v>
      </c>
    </row>
    <row r="90" spans="1:8" x14ac:dyDescent="0.25">
      <c r="A90" t="s">
        <v>112</v>
      </c>
      <c r="B90">
        <v>150658</v>
      </c>
      <c r="C90">
        <v>224633</v>
      </c>
      <c r="D90">
        <v>375292</v>
      </c>
      <c r="F90">
        <v>82</v>
      </c>
      <c r="G90">
        <f t="shared" si="2"/>
        <v>-23.143698931412384</v>
      </c>
      <c r="H90">
        <f t="shared" si="3"/>
        <v>34.507550359489429</v>
      </c>
    </row>
    <row r="91" spans="1:8" x14ac:dyDescent="0.25">
      <c r="A91" t="s">
        <v>113</v>
      </c>
      <c r="B91">
        <v>140911</v>
      </c>
      <c r="C91">
        <v>217350</v>
      </c>
      <c r="D91">
        <v>358261</v>
      </c>
      <c r="F91">
        <v>83</v>
      </c>
      <c r="G91">
        <f t="shared" si="2"/>
        <v>-21.646389571906244</v>
      </c>
      <c r="H91">
        <f t="shared" si="3"/>
        <v>33.388754415580202</v>
      </c>
    </row>
    <row r="92" spans="1:8" x14ac:dyDescent="0.25">
      <c r="A92" t="s">
        <v>114</v>
      </c>
      <c r="B92">
        <v>129312</v>
      </c>
      <c r="C92">
        <v>209466</v>
      </c>
      <c r="D92">
        <v>338778</v>
      </c>
      <c r="F92">
        <v>84</v>
      </c>
      <c r="G92">
        <f t="shared" si="2"/>
        <v>-19.864580680871899</v>
      </c>
      <c r="H92">
        <f t="shared" si="3"/>
        <v>32.177634379636174</v>
      </c>
    </row>
    <row r="93" spans="1:8" x14ac:dyDescent="0.25">
      <c r="A93" t="s">
        <v>115</v>
      </c>
      <c r="B93">
        <v>118191</v>
      </c>
      <c r="C93">
        <v>203240</v>
      </c>
      <c r="D93">
        <v>321430</v>
      </c>
      <c r="F93">
        <v>85</v>
      </c>
      <c r="G93">
        <f t="shared" si="2"/>
        <v>-18.156200934584035</v>
      </c>
      <c r="H93">
        <f t="shared" si="3"/>
        <v>31.221212088440396</v>
      </c>
    </row>
    <row r="94" spans="1:8" x14ac:dyDescent="0.25">
      <c r="A94" t="s">
        <v>116</v>
      </c>
      <c r="B94">
        <v>105193</v>
      </c>
      <c r="C94">
        <v>188386</v>
      </c>
      <c r="D94">
        <v>293579</v>
      </c>
      <c r="F94">
        <v>86</v>
      </c>
      <c r="G94">
        <f t="shared" si="2"/>
        <v>-16.159481220327251</v>
      </c>
      <c r="H94">
        <f t="shared" si="3"/>
        <v>28.939378372824901</v>
      </c>
    </row>
    <row r="95" spans="1:8" x14ac:dyDescent="0.25">
      <c r="A95" t="s">
        <v>117</v>
      </c>
      <c r="B95">
        <v>92124</v>
      </c>
      <c r="C95">
        <v>175243</v>
      </c>
      <c r="D95">
        <v>267367</v>
      </c>
      <c r="F95">
        <v>87</v>
      </c>
      <c r="G95">
        <f t="shared" si="2"/>
        <v>-14.151854666578839</v>
      </c>
      <c r="H95">
        <f t="shared" si="3"/>
        <v>26.920384127211967</v>
      </c>
    </row>
    <row r="96" spans="1:8" x14ac:dyDescent="0.25">
      <c r="A96" t="s">
        <v>118</v>
      </c>
      <c r="B96">
        <v>78522</v>
      </c>
      <c r="C96">
        <v>158201</v>
      </c>
      <c r="D96">
        <v>236723</v>
      </c>
      <c r="F96">
        <v>88</v>
      </c>
      <c r="G96">
        <f t="shared" si="2"/>
        <v>-12.062350007914372</v>
      </c>
      <c r="H96">
        <f t="shared" si="3"/>
        <v>24.302435414305055</v>
      </c>
    </row>
    <row r="97" spans="1:8" x14ac:dyDescent="0.25">
      <c r="A97" t="s">
        <v>119</v>
      </c>
      <c r="B97">
        <v>66294</v>
      </c>
      <c r="C97">
        <v>141231</v>
      </c>
      <c r="D97">
        <v>207525</v>
      </c>
      <c r="F97">
        <v>89</v>
      </c>
      <c r="G97">
        <f t="shared" si="2"/>
        <v>-10.183915736031626</v>
      </c>
      <c r="H97">
        <f t="shared" si="3"/>
        <v>21.695547158347402</v>
      </c>
    </row>
    <row r="98" spans="1:8" x14ac:dyDescent="0.25">
      <c r="A98" t="s">
        <v>120</v>
      </c>
      <c r="B98">
        <v>54081</v>
      </c>
      <c r="C98">
        <v>123642</v>
      </c>
      <c r="D98">
        <v>177724</v>
      </c>
      <c r="F98">
        <v>90</v>
      </c>
      <c r="G98">
        <f t="shared" si="2"/>
        <v>-8.3077857260133108</v>
      </c>
      <c r="H98">
        <f t="shared" si="3"/>
        <v>18.993569696117632</v>
      </c>
    </row>
    <row r="99" spans="1:8" x14ac:dyDescent="0.25">
      <c r="A99" t="s">
        <v>121</v>
      </c>
      <c r="B99">
        <v>43674</v>
      </c>
      <c r="C99">
        <v>107318</v>
      </c>
      <c r="D99">
        <v>150993</v>
      </c>
      <c r="F99">
        <v>91</v>
      </c>
      <c r="G99">
        <f t="shared" si="2"/>
        <v>-6.7090888444722783</v>
      </c>
      <c r="H99">
        <f t="shared" si="3"/>
        <v>16.485918317788066</v>
      </c>
    </row>
    <row r="100" spans="1:8" x14ac:dyDescent="0.25">
      <c r="A100" t="s">
        <v>122</v>
      </c>
      <c r="B100">
        <v>34697</v>
      </c>
      <c r="C100">
        <v>91017</v>
      </c>
      <c r="D100">
        <v>125714</v>
      </c>
      <c r="F100">
        <v>92</v>
      </c>
      <c r="G100">
        <f t="shared" si="2"/>
        <v>-5.3300649273401719</v>
      </c>
      <c r="H100">
        <f t="shared" si="3"/>
        <v>13.981800140983959</v>
      </c>
    </row>
    <row r="101" spans="1:8" x14ac:dyDescent="0.25">
      <c r="A101" t="s">
        <v>123</v>
      </c>
      <c r="B101">
        <v>26607</v>
      </c>
      <c r="C101">
        <v>76857</v>
      </c>
      <c r="D101">
        <v>103464</v>
      </c>
      <c r="F101">
        <v>93</v>
      </c>
      <c r="G101">
        <f t="shared" si="2"/>
        <v>-4.0872996951246492</v>
      </c>
      <c r="H101">
        <f t="shared" si="3"/>
        <v>11.806576940962723</v>
      </c>
    </row>
    <row r="102" spans="1:8" x14ac:dyDescent="0.25">
      <c r="A102" t="s">
        <v>124</v>
      </c>
      <c r="B102">
        <v>20236</v>
      </c>
      <c r="C102">
        <v>62233</v>
      </c>
      <c r="D102">
        <v>82469</v>
      </c>
      <c r="F102">
        <v>94</v>
      </c>
      <c r="G102">
        <f t="shared" si="2"/>
        <v>-3.1086028725727211</v>
      </c>
      <c r="H102">
        <f t="shared" si="3"/>
        <v>9.5600752406018064</v>
      </c>
    </row>
    <row r="103" spans="1:8" x14ac:dyDescent="0.25">
      <c r="A103" t="s">
        <v>125</v>
      </c>
      <c r="B103">
        <v>14566</v>
      </c>
      <c r="C103">
        <v>49879</v>
      </c>
      <c r="D103">
        <v>64445</v>
      </c>
      <c r="F103">
        <v>95</v>
      </c>
      <c r="G103">
        <f t="shared" si="2"/>
        <v>-2.2375918878184553</v>
      </c>
      <c r="H103">
        <f t="shared" si="3"/>
        <v>7.6622851690578555</v>
      </c>
    </row>
    <row r="104" spans="1:8" x14ac:dyDescent="0.25">
      <c r="A104" t="s">
        <v>126</v>
      </c>
      <c r="B104">
        <v>9743</v>
      </c>
      <c r="C104">
        <v>35582</v>
      </c>
      <c r="D104">
        <v>45325</v>
      </c>
      <c r="F104">
        <v>96</v>
      </c>
      <c r="G104">
        <f t="shared" si="2"/>
        <v>-1.4966948896756287</v>
      </c>
      <c r="H104">
        <f t="shared" si="3"/>
        <v>5.4660163773414991</v>
      </c>
    </row>
    <row r="105" spans="1:8" x14ac:dyDescent="0.25">
      <c r="A105" t="s">
        <v>127</v>
      </c>
      <c r="B105">
        <v>5990</v>
      </c>
      <c r="C105">
        <v>23775</v>
      </c>
      <c r="D105">
        <v>29765</v>
      </c>
      <c r="F105">
        <v>97</v>
      </c>
      <c r="G105">
        <f t="shared" si="2"/>
        <v>-0.92016857119542406</v>
      </c>
      <c r="H105">
        <f t="shared" si="3"/>
        <v>3.6522550551204018</v>
      </c>
    </row>
    <row r="106" spans="1:8" x14ac:dyDescent="0.25">
      <c r="A106" t="s">
        <v>128</v>
      </c>
      <c r="B106">
        <v>3512</v>
      </c>
      <c r="C106">
        <v>15198</v>
      </c>
      <c r="D106">
        <v>18710</v>
      </c>
      <c r="F106">
        <v>98</v>
      </c>
      <c r="G106">
        <f t="shared" si="2"/>
        <v>-0.53950451119170773</v>
      </c>
      <c r="H106">
        <f t="shared" si="3"/>
        <v>2.334678121039742</v>
      </c>
    </row>
    <row r="107" spans="1:8" x14ac:dyDescent="0.25">
      <c r="A107" t="s">
        <v>129</v>
      </c>
      <c r="B107">
        <v>2006</v>
      </c>
      <c r="C107">
        <v>9306</v>
      </c>
      <c r="D107">
        <v>11312</v>
      </c>
      <c r="F107">
        <v>99</v>
      </c>
      <c r="G107">
        <f t="shared" si="2"/>
        <v>-0.30815662000300842</v>
      </c>
      <c r="H107">
        <f t="shared" si="3"/>
        <v>1.4295640606919224</v>
      </c>
    </row>
    <row r="108" spans="1:8" x14ac:dyDescent="0.25">
      <c r="A108" t="s">
        <v>27</v>
      </c>
      <c r="B108">
        <v>3634</v>
      </c>
      <c r="C108">
        <v>16845</v>
      </c>
      <c r="D108">
        <v>20479</v>
      </c>
      <c r="F108">
        <v>100</v>
      </c>
      <c r="G108">
        <f>-10000*(B$108/5)/$D$109</f>
        <v>-0.11164916820447983</v>
      </c>
      <c r="H108">
        <f>10000*(C$108/5)/$D$109</f>
        <v>0.51753721475081527</v>
      </c>
    </row>
    <row r="109" spans="1:8" x14ac:dyDescent="0.25">
      <c r="A109" t="s">
        <v>6</v>
      </c>
      <c r="B109">
        <v>31501403</v>
      </c>
      <c r="C109">
        <v>33595365</v>
      </c>
      <c r="D109">
        <v>65096768</v>
      </c>
      <c r="F109">
        <v>101</v>
      </c>
      <c r="G109">
        <f t="shared" ref="G109:G112" si="4">-10000*(B$108/5)/$D$109</f>
        <v>-0.11164916820447983</v>
      </c>
      <c r="H109">
        <f t="shared" ref="H109:H112" si="5">10000*(C$108/5)/$D$109</f>
        <v>0.51753721475081527</v>
      </c>
    </row>
    <row r="110" spans="1:8" x14ac:dyDescent="0.25">
      <c r="F110">
        <v>102</v>
      </c>
      <c r="G110">
        <f t="shared" si="4"/>
        <v>-0.11164916820447983</v>
      </c>
      <c r="H110">
        <f t="shared" si="5"/>
        <v>0.51753721475081527</v>
      </c>
    </row>
    <row r="111" spans="1:8" x14ac:dyDescent="0.25">
      <c r="F111">
        <v>103</v>
      </c>
      <c r="G111">
        <f t="shared" si="4"/>
        <v>-0.11164916820447983</v>
      </c>
      <c r="H111">
        <f t="shared" si="5"/>
        <v>0.51753721475081527</v>
      </c>
    </row>
    <row r="112" spans="1:8" x14ac:dyDescent="0.25">
      <c r="F112">
        <v>104</v>
      </c>
      <c r="G112">
        <f t="shared" si="4"/>
        <v>-0.11164916820447983</v>
      </c>
      <c r="H112">
        <f t="shared" si="5"/>
        <v>0.51753721475081527</v>
      </c>
    </row>
    <row r="113" spans="6:8" x14ac:dyDescent="0.25">
      <c r="F113">
        <v>105</v>
      </c>
      <c r="G113">
        <v>0</v>
      </c>
      <c r="H113">
        <f t="shared" ref="H113" si="6">C113</f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6"/>
  <sheetViews>
    <sheetView topLeftCell="G43" zoomScaleNormal="100" workbookViewId="0">
      <selection activeCell="V61" sqref="V61"/>
    </sheetView>
  </sheetViews>
  <sheetFormatPr baseColWidth="10" defaultRowHeight="15" x14ac:dyDescent="0.25"/>
  <cols>
    <col min="10" max="10" width="2.5703125" customWidth="1"/>
  </cols>
  <sheetData>
    <row r="1" spans="1:12" x14ac:dyDescent="0.25">
      <c r="A1" t="s">
        <v>0</v>
      </c>
    </row>
    <row r="2" spans="1:12" x14ac:dyDescent="0.25">
      <c r="A2" t="s">
        <v>1</v>
      </c>
    </row>
    <row r="3" spans="1:12" x14ac:dyDescent="0.25">
      <c r="A3" t="s">
        <v>2</v>
      </c>
    </row>
    <row r="6" spans="1:12" x14ac:dyDescent="0.25">
      <c r="A6" t="s">
        <v>3</v>
      </c>
      <c r="H6" t="s">
        <v>144</v>
      </c>
      <c r="K6" t="s">
        <v>145</v>
      </c>
    </row>
    <row r="7" spans="1:12" x14ac:dyDescent="0.25">
      <c r="B7" t="s">
        <v>4</v>
      </c>
      <c r="C7" t="s">
        <v>5</v>
      </c>
      <c r="D7" t="s">
        <v>6</v>
      </c>
      <c r="F7" t="s">
        <v>142</v>
      </c>
      <c r="G7" t="s">
        <v>143</v>
      </c>
      <c r="H7" t="s">
        <v>4</v>
      </c>
      <c r="I7" t="s">
        <v>5</v>
      </c>
      <c r="K7" t="s">
        <v>4</v>
      </c>
      <c r="L7" t="s">
        <v>5</v>
      </c>
    </row>
    <row r="8" spans="1:12" x14ac:dyDescent="0.25">
      <c r="A8" t="s">
        <v>7</v>
      </c>
      <c r="B8">
        <v>1849678</v>
      </c>
      <c r="C8">
        <v>1774144</v>
      </c>
      <c r="D8">
        <v>3623822</v>
      </c>
      <c r="F8">
        <v>0</v>
      </c>
      <c r="G8" t="str">
        <f>CONCATENATE(F8,"-",F9-1)</f>
        <v>0-4</v>
      </c>
      <c r="H8">
        <f>-B8</f>
        <v>-1849678</v>
      </c>
      <c r="I8">
        <f>C8</f>
        <v>1774144</v>
      </c>
      <c r="K8">
        <f>10000*H8/$D$29</f>
        <v>-284.14283179158758</v>
      </c>
      <c r="L8">
        <f>10000*I8/$D$29</f>
        <v>272.53949074706753</v>
      </c>
    </row>
    <row r="9" spans="1:12" x14ac:dyDescent="0.25">
      <c r="A9" t="s">
        <v>8</v>
      </c>
      <c r="B9">
        <v>2029455</v>
      </c>
      <c r="C9">
        <v>1941097</v>
      </c>
      <c r="D9">
        <v>3970553</v>
      </c>
      <c r="F9">
        <v>5</v>
      </c>
      <c r="G9" t="str">
        <f t="shared" ref="G9:G28" si="0">CONCATENATE(F9,"-",F10-1)</f>
        <v>5-9</v>
      </c>
      <c r="H9">
        <f t="shared" ref="H9:H28" si="1">-B9</f>
        <v>-2029455</v>
      </c>
      <c r="I9">
        <f t="shared" ref="I9:I28" si="2">C9</f>
        <v>1941097</v>
      </c>
      <c r="K9">
        <f t="shared" ref="K9:K28" si="3">10000*H9/$D$29</f>
        <v>-311.75971747168768</v>
      </c>
      <c r="L9">
        <f t="shared" ref="L9:L28" si="4">10000*I9/$D$29</f>
        <v>298.18638615053823</v>
      </c>
    </row>
    <row r="10" spans="1:12" x14ac:dyDescent="0.25">
      <c r="A10" t="s">
        <v>9</v>
      </c>
      <c r="B10">
        <v>2038030</v>
      </c>
      <c r="C10">
        <v>1946550</v>
      </c>
      <c r="D10">
        <v>3984580</v>
      </c>
      <c r="F10">
        <v>10</v>
      </c>
      <c r="G10" t="str">
        <f t="shared" si="0"/>
        <v>10-14</v>
      </c>
      <c r="H10">
        <f t="shared" si="1"/>
        <v>-2038030</v>
      </c>
      <c r="I10">
        <f t="shared" si="2"/>
        <v>1946550</v>
      </c>
      <c r="K10">
        <f t="shared" si="3"/>
        <v>-313.0769871708531</v>
      </c>
      <c r="L10">
        <f t="shared" si="4"/>
        <v>299.02406214698709</v>
      </c>
    </row>
    <row r="11" spans="1:12" x14ac:dyDescent="0.25">
      <c r="A11" t="s">
        <v>10</v>
      </c>
      <c r="B11">
        <v>2046930</v>
      </c>
      <c r="C11">
        <v>1935896</v>
      </c>
      <c r="D11">
        <v>3982826</v>
      </c>
      <c r="F11">
        <v>15</v>
      </c>
      <c r="G11" t="str">
        <f t="shared" si="0"/>
        <v>15-19</v>
      </c>
      <c r="H11">
        <f t="shared" si="1"/>
        <v>-2046930</v>
      </c>
      <c r="I11">
        <f t="shared" si="2"/>
        <v>1935896</v>
      </c>
      <c r="K11">
        <f t="shared" si="3"/>
        <v>-314.44418254374779</v>
      </c>
      <c r="L11">
        <f t="shared" si="4"/>
        <v>297.38742175341179</v>
      </c>
    </row>
    <row r="12" spans="1:12" x14ac:dyDescent="0.25">
      <c r="A12" t="s">
        <v>11</v>
      </c>
      <c r="B12">
        <v>1847592</v>
      </c>
      <c r="C12">
        <v>1799634</v>
      </c>
      <c r="D12">
        <v>3647226</v>
      </c>
      <c r="F12">
        <v>20</v>
      </c>
      <c r="G12" t="str">
        <f t="shared" si="0"/>
        <v>20-24</v>
      </c>
      <c r="H12">
        <f t="shared" si="1"/>
        <v>-1847592</v>
      </c>
      <c r="I12">
        <f t="shared" si="2"/>
        <v>1799634</v>
      </c>
      <c r="K12">
        <f t="shared" si="3"/>
        <v>-283.82238577497429</v>
      </c>
      <c r="L12">
        <f t="shared" si="4"/>
        <v>276.45519974202097</v>
      </c>
    </row>
    <row r="13" spans="1:12" x14ac:dyDescent="0.25">
      <c r="A13" t="s">
        <v>12</v>
      </c>
      <c r="B13">
        <v>1860633</v>
      </c>
      <c r="C13">
        <v>1896449</v>
      </c>
      <c r="D13">
        <v>3757082</v>
      </c>
      <c r="F13">
        <v>25</v>
      </c>
      <c r="G13" t="str">
        <f t="shared" si="0"/>
        <v>25-29</v>
      </c>
      <c r="H13">
        <f t="shared" si="1"/>
        <v>-1860633</v>
      </c>
      <c r="I13">
        <f t="shared" si="2"/>
        <v>1896449</v>
      </c>
      <c r="K13">
        <f t="shared" si="3"/>
        <v>-285.82571103990909</v>
      </c>
      <c r="L13">
        <f t="shared" si="4"/>
        <v>291.32767390233568</v>
      </c>
    </row>
    <row r="14" spans="1:12" x14ac:dyDescent="0.25">
      <c r="A14" t="s">
        <v>13</v>
      </c>
      <c r="B14">
        <v>1940949</v>
      </c>
      <c r="C14">
        <v>2029603</v>
      </c>
      <c r="D14">
        <v>3970552</v>
      </c>
      <c r="F14">
        <v>30</v>
      </c>
      <c r="G14" t="str">
        <f t="shared" si="0"/>
        <v>30-34</v>
      </c>
      <c r="H14">
        <f t="shared" si="1"/>
        <v>-1940949</v>
      </c>
      <c r="I14">
        <f t="shared" si="2"/>
        <v>2029603</v>
      </c>
      <c r="K14">
        <f t="shared" si="3"/>
        <v>-298.16365076680921</v>
      </c>
      <c r="L14">
        <f t="shared" si="4"/>
        <v>311.78245285541675</v>
      </c>
    </row>
    <row r="15" spans="1:12" x14ac:dyDescent="0.25">
      <c r="A15" t="s">
        <v>14</v>
      </c>
      <c r="B15">
        <v>2004301</v>
      </c>
      <c r="C15">
        <v>2073687</v>
      </c>
      <c r="D15">
        <v>4077988</v>
      </c>
      <c r="F15">
        <v>35</v>
      </c>
      <c r="G15" t="str">
        <f t="shared" si="0"/>
        <v>35-39</v>
      </c>
      <c r="H15">
        <f t="shared" si="1"/>
        <v>-2004301</v>
      </c>
      <c r="I15">
        <f t="shared" si="2"/>
        <v>2073687</v>
      </c>
      <c r="K15">
        <f t="shared" si="3"/>
        <v>-307.89562394249742</v>
      </c>
      <c r="L15">
        <f t="shared" si="4"/>
        <v>318.55452485751675</v>
      </c>
    </row>
    <row r="16" spans="1:12" x14ac:dyDescent="0.25">
      <c r="A16" t="s">
        <v>15</v>
      </c>
      <c r="B16">
        <v>2028951</v>
      </c>
      <c r="C16">
        <v>2066914</v>
      </c>
      <c r="D16">
        <v>4095865</v>
      </c>
      <c r="F16">
        <v>40</v>
      </c>
      <c r="G16" t="str">
        <f t="shared" si="0"/>
        <v>40-44</v>
      </c>
      <c r="H16">
        <f t="shared" si="1"/>
        <v>-2028951</v>
      </c>
      <c r="I16">
        <f t="shared" si="2"/>
        <v>2066914</v>
      </c>
      <c r="K16">
        <f t="shared" si="3"/>
        <v>-311.68229427304288</v>
      </c>
      <c r="L16">
        <f t="shared" si="4"/>
        <v>317.51407381699812</v>
      </c>
    </row>
    <row r="17" spans="1:12" x14ac:dyDescent="0.25">
      <c r="A17" t="s">
        <v>16</v>
      </c>
      <c r="B17">
        <v>2173995</v>
      </c>
      <c r="C17">
        <v>2212914</v>
      </c>
      <c r="D17">
        <v>4386910</v>
      </c>
      <c r="F17">
        <v>45</v>
      </c>
      <c r="G17" t="str">
        <f t="shared" si="0"/>
        <v>45-49</v>
      </c>
      <c r="H17">
        <f t="shared" si="1"/>
        <v>-2173995</v>
      </c>
      <c r="I17">
        <f t="shared" si="2"/>
        <v>2212914</v>
      </c>
      <c r="K17">
        <f t="shared" si="3"/>
        <v>-333.96358479732817</v>
      </c>
      <c r="L17">
        <f t="shared" si="4"/>
        <v>339.94222263077637</v>
      </c>
    </row>
    <row r="18" spans="1:12" x14ac:dyDescent="0.25">
      <c r="A18" t="s">
        <v>17</v>
      </c>
      <c r="B18">
        <v>2135675</v>
      </c>
      <c r="C18">
        <v>2212463</v>
      </c>
      <c r="D18">
        <v>4348137</v>
      </c>
      <c r="F18">
        <v>50</v>
      </c>
      <c r="G18" t="str">
        <f t="shared" si="0"/>
        <v>50-54</v>
      </c>
      <c r="H18">
        <f t="shared" si="1"/>
        <v>-2135675</v>
      </c>
      <c r="I18">
        <f t="shared" si="2"/>
        <v>2212463</v>
      </c>
      <c r="K18">
        <f t="shared" si="3"/>
        <v>-328.07696382099954</v>
      </c>
      <c r="L18">
        <f t="shared" si="4"/>
        <v>339.87294115738587</v>
      </c>
    </row>
    <row r="19" spans="1:12" x14ac:dyDescent="0.25">
      <c r="A19" t="s">
        <v>18</v>
      </c>
      <c r="B19">
        <v>2040476</v>
      </c>
      <c r="C19">
        <v>2165762</v>
      </c>
      <c r="D19">
        <v>4206238</v>
      </c>
      <c r="F19">
        <v>55</v>
      </c>
      <c r="G19" t="str">
        <f t="shared" si="0"/>
        <v>55-59</v>
      </c>
      <c r="H19">
        <f t="shared" si="1"/>
        <v>-2040476</v>
      </c>
      <c r="I19">
        <f t="shared" si="2"/>
        <v>2165762</v>
      </c>
      <c r="K19">
        <f t="shared" si="3"/>
        <v>-313.45273547221268</v>
      </c>
      <c r="L19">
        <f t="shared" si="4"/>
        <v>332.69885226867177</v>
      </c>
    </row>
    <row r="20" spans="1:12" x14ac:dyDescent="0.25">
      <c r="A20" t="s">
        <v>19</v>
      </c>
      <c r="B20">
        <v>1908472</v>
      </c>
      <c r="C20">
        <v>2094257</v>
      </c>
      <c r="D20">
        <v>4002729</v>
      </c>
      <c r="F20">
        <v>60</v>
      </c>
      <c r="G20" t="str">
        <f t="shared" si="0"/>
        <v>60-64</v>
      </c>
      <c r="H20">
        <f t="shared" si="1"/>
        <v>-1908472</v>
      </c>
      <c r="I20">
        <f t="shared" si="2"/>
        <v>2094257</v>
      </c>
      <c r="K20">
        <f t="shared" si="3"/>
        <v>-293.17461659540453</v>
      </c>
      <c r="L20">
        <f t="shared" si="4"/>
        <v>321.71443596093741</v>
      </c>
    </row>
    <row r="21" spans="1:12" x14ac:dyDescent="0.25">
      <c r="A21" t="s">
        <v>20</v>
      </c>
      <c r="B21">
        <v>1832790</v>
      </c>
      <c r="C21">
        <v>2049016</v>
      </c>
      <c r="D21">
        <v>3881806</v>
      </c>
      <c r="F21">
        <v>65</v>
      </c>
      <c r="G21" t="str">
        <f t="shared" si="0"/>
        <v>65-69</v>
      </c>
      <c r="H21">
        <f t="shared" si="1"/>
        <v>-1832790</v>
      </c>
      <c r="I21">
        <f t="shared" si="2"/>
        <v>2049016</v>
      </c>
      <c r="K21">
        <f t="shared" si="3"/>
        <v>-281.54854016715547</v>
      </c>
      <c r="L21">
        <f t="shared" si="4"/>
        <v>314.76462856036107</v>
      </c>
    </row>
    <row r="22" spans="1:12" x14ac:dyDescent="0.25">
      <c r="A22" t="s">
        <v>21</v>
      </c>
      <c r="B22">
        <v>1385550</v>
      </c>
      <c r="C22">
        <v>1603058</v>
      </c>
      <c r="D22">
        <v>2988608</v>
      </c>
      <c r="F22">
        <v>70</v>
      </c>
      <c r="G22" t="str">
        <f t="shared" si="0"/>
        <v>70-74</v>
      </c>
      <c r="H22">
        <f t="shared" si="1"/>
        <v>-1385550</v>
      </c>
      <c r="I22">
        <f t="shared" si="2"/>
        <v>1603058</v>
      </c>
      <c r="K22">
        <f t="shared" si="3"/>
        <v>-212.84466841733217</v>
      </c>
      <c r="L22">
        <f t="shared" si="4"/>
        <v>246.25769439121771</v>
      </c>
    </row>
    <row r="23" spans="1:12" x14ac:dyDescent="0.25">
      <c r="A23" t="s">
        <v>22</v>
      </c>
      <c r="B23">
        <v>948585</v>
      </c>
      <c r="C23">
        <v>1201002</v>
      </c>
      <c r="D23">
        <v>2149587</v>
      </c>
      <c r="F23">
        <v>75</v>
      </c>
      <c r="G23" t="str">
        <f t="shared" si="0"/>
        <v>75-79</v>
      </c>
      <c r="H23">
        <f t="shared" si="1"/>
        <v>-948585</v>
      </c>
      <c r="I23">
        <f t="shared" si="2"/>
        <v>1201002</v>
      </c>
      <c r="K23">
        <f t="shared" si="3"/>
        <v>-145.71921604464296</v>
      </c>
      <c r="L23">
        <f t="shared" si="4"/>
        <v>184.49487384688592</v>
      </c>
    </row>
    <row r="24" spans="1:12" x14ac:dyDescent="0.25">
      <c r="A24" t="s">
        <v>23</v>
      </c>
      <c r="B24">
        <v>750269</v>
      </c>
      <c r="C24">
        <v>1114966</v>
      </c>
      <c r="D24">
        <v>1865235</v>
      </c>
      <c r="F24">
        <v>80</v>
      </c>
      <c r="G24" t="str">
        <f t="shared" si="0"/>
        <v>80-84</v>
      </c>
      <c r="H24">
        <f t="shared" si="1"/>
        <v>-750269</v>
      </c>
      <c r="I24">
        <f t="shared" si="2"/>
        <v>1114966</v>
      </c>
      <c r="K24">
        <f t="shared" si="3"/>
        <v>-115.25441631756587</v>
      </c>
      <c r="L24">
        <f t="shared" si="4"/>
        <v>171.27824226235012</v>
      </c>
    </row>
    <row r="25" spans="1:12" x14ac:dyDescent="0.25">
      <c r="A25" t="s">
        <v>24</v>
      </c>
      <c r="B25">
        <v>460323</v>
      </c>
      <c r="C25">
        <v>866300</v>
      </c>
      <c r="D25">
        <v>1326624</v>
      </c>
      <c r="F25">
        <v>85</v>
      </c>
      <c r="G25" t="str">
        <f t="shared" si="0"/>
        <v>85-89</v>
      </c>
      <c r="H25">
        <f t="shared" si="1"/>
        <v>-460323</v>
      </c>
      <c r="I25">
        <f t="shared" si="2"/>
        <v>866300</v>
      </c>
      <c r="K25">
        <f t="shared" si="3"/>
        <v>-70.713648947978498</v>
      </c>
      <c r="L25">
        <f t="shared" si="4"/>
        <v>133.07880354367208</v>
      </c>
    </row>
    <row r="26" spans="1:12" x14ac:dyDescent="0.25">
      <c r="A26" t="s">
        <v>25</v>
      </c>
      <c r="B26">
        <v>179295</v>
      </c>
      <c r="C26">
        <v>461068</v>
      </c>
      <c r="D26">
        <v>640363</v>
      </c>
      <c r="F26">
        <v>90</v>
      </c>
      <c r="G26" t="str">
        <f t="shared" si="0"/>
        <v>90-94</v>
      </c>
      <c r="H26">
        <f t="shared" si="1"/>
        <v>-179295</v>
      </c>
      <c r="I26">
        <f t="shared" si="2"/>
        <v>461068</v>
      </c>
      <c r="K26">
        <f t="shared" si="3"/>
        <v>-27.542842065523129</v>
      </c>
      <c r="L26">
        <f t="shared" si="4"/>
        <v>70.828093953911818</v>
      </c>
    </row>
    <row r="27" spans="1:12" x14ac:dyDescent="0.25">
      <c r="A27" t="s">
        <v>26</v>
      </c>
      <c r="B27">
        <v>35817</v>
      </c>
      <c r="C27">
        <v>133740</v>
      </c>
      <c r="D27">
        <v>169557</v>
      </c>
      <c r="F27">
        <v>95</v>
      </c>
      <c r="G27" t="str">
        <f t="shared" si="0"/>
        <v>95-99</v>
      </c>
      <c r="H27">
        <f t="shared" si="1"/>
        <v>-35817</v>
      </c>
      <c r="I27">
        <f t="shared" si="2"/>
        <v>133740</v>
      </c>
      <c r="K27">
        <f t="shared" si="3"/>
        <v>-5.5021164798842239</v>
      </c>
      <c r="L27">
        <f t="shared" si="4"/>
        <v>20.544798783251419</v>
      </c>
    </row>
    <row r="28" spans="1:12" x14ac:dyDescent="0.25">
      <c r="A28" t="s">
        <v>27</v>
      </c>
      <c r="B28">
        <v>3634</v>
      </c>
      <c r="C28">
        <v>16845</v>
      </c>
      <c r="D28">
        <v>20479</v>
      </c>
      <c r="F28">
        <v>100</v>
      </c>
      <c r="G28" t="str">
        <f t="shared" si="0"/>
        <v>100-104</v>
      </c>
      <c r="H28">
        <f t="shared" si="1"/>
        <v>-3634</v>
      </c>
      <c r="I28">
        <f t="shared" si="2"/>
        <v>16845</v>
      </c>
      <c r="K28">
        <f t="shared" si="3"/>
        <v>-0.55824584102239916</v>
      </c>
      <c r="L28">
        <f t="shared" si="4"/>
        <v>2.5876860737540763</v>
      </c>
    </row>
    <row r="29" spans="1:12" x14ac:dyDescent="0.25">
      <c r="A29" t="s">
        <v>6</v>
      </c>
      <c r="B29">
        <v>31501403</v>
      </c>
      <c r="C29">
        <v>33595365</v>
      </c>
      <c r="D29">
        <v>65096768</v>
      </c>
      <c r="F29">
        <v>105</v>
      </c>
    </row>
    <row r="30" spans="1:12" x14ac:dyDescent="0.25">
      <c r="H30" s="1">
        <f>SUM(H8:H29)</f>
        <v>-31501400</v>
      </c>
      <c r="I30" s="1">
        <f>SUM(I8:I29)</f>
        <v>33595365</v>
      </c>
      <c r="K30" s="1">
        <f>SUM(K8:K29)</f>
        <v>-4839.1649797421596</v>
      </c>
      <c r="L30" s="1">
        <f>SUM(L8:L29)</f>
        <v>5160.834559405469</v>
      </c>
    </row>
    <row r="31" spans="1:12" x14ac:dyDescent="0.25">
      <c r="A31" t="s">
        <v>28</v>
      </c>
    </row>
    <row r="32" spans="1:12" x14ac:dyDescent="0.25">
      <c r="H32" t="s">
        <v>144</v>
      </c>
      <c r="K32" t="s">
        <v>145</v>
      </c>
    </row>
    <row r="33" spans="7:12" x14ac:dyDescent="0.25">
      <c r="G33" t="s">
        <v>142</v>
      </c>
      <c r="H33" t="s">
        <v>4</v>
      </c>
      <c r="I33" t="s">
        <v>5</v>
      </c>
      <c r="K33" t="s">
        <v>4</v>
      </c>
      <c r="L33" t="s">
        <v>5</v>
      </c>
    </row>
    <row r="34" spans="7:12" x14ac:dyDescent="0.25">
      <c r="G34">
        <v>0</v>
      </c>
      <c r="H34">
        <f>H8/5</f>
        <v>-369935.6</v>
      </c>
      <c r="I34">
        <f>I8/5</f>
        <v>354828.79999999999</v>
      </c>
      <c r="K34">
        <f>K8/5</f>
        <v>-56.828566358317516</v>
      </c>
      <c r="L34">
        <f>L8/5</f>
        <v>54.507898149413506</v>
      </c>
    </row>
    <row r="35" spans="7:12" x14ac:dyDescent="0.25">
      <c r="G35">
        <f>G34+4.999</f>
        <v>4.9989999999999997</v>
      </c>
      <c r="H35">
        <f>H34</f>
        <v>-369935.6</v>
      </c>
      <c r="I35">
        <f>I34</f>
        <v>354828.79999999999</v>
      </c>
      <c r="K35">
        <f>K34</f>
        <v>-56.828566358317516</v>
      </c>
      <c r="L35">
        <f>L34</f>
        <v>54.507898149413506</v>
      </c>
    </row>
    <row r="36" spans="7:12" x14ac:dyDescent="0.25">
      <c r="G36">
        <v>5</v>
      </c>
      <c r="H36">
        <f t="shared" ref="H36:I36" si="5">H9/5</f>
        <v>-405891</v>
      </c>
      <c r="I36">
        <f t="shared" si="5"/>
        <v>388219.4</v>
      </c>
      <c r="K36">
        <f t="shared" ref="K36:L36" si="6">K9/5</f>
        <v>-62.351943494337533</v>
      </c>
      <c r="L36">
        <f t="shared" si="6"/>
        <v>59.637277230107642</v>
      </c>
    </row>
    <row r="37" spans="7:12" x14ac:dyDescent="0.25">
      <c r="G37">
        <f>G36+4.999</f>
        <v>9.9989999999999988</v>
      </c>
      <c r="H37">
        <f>H36</f>
        <v>-405891</v>
      </c>
      <c r="I37">
        <f>I36</f>
        <v>388219.4</v>
      </c>
      <c r="K37">
        <f>K36</f>
        <v>-62.351943494337533</v>
      </c>
      <c r="L37">
        <f>L36</f>
        <v>59.637277230107642</v>
      </c>
    </row>
    <row r="38" spans="7:12" x14ac:dyDescent="0.25">
      <c r="G38">
        <v>10</v>
      </c>
      <c r="H38">
        <f t="shared" ref="H38:I38" si="7">H10/5</f>
        <v>-407606</v>
      </c>
      <c r="I38">
        <f t="shared" si="7"/>
        <v>389310</v>
      </c>
      <c r="K38">
        <f t="shared" ref="K38:L38" si="8">K10/5</f>
        <v>-62.615397434170617</v>
      </c>
      <c r="L38">
        <f t="shared" si="8"/>
        <v>59.804812429397415</v>
      </c>
    </row>
    <row r="39" spans="7:12" x14ac:dyDescent="0.25">
      <c r="G39">
        <f>G38+4.999</f>
        <v>14.998999999999999</v>
      </c>
      <c r="H39">
        <f>H38</f>
        <v>-407606</v>
      </c>
      <c r="I39">
        <f>I38</f>
        <v>389310</v>
      </c>
      <c r="K39">
        <f>K38</f>
        <v>-62.615397434170617</v>
      </c>
      <c r="L39">
        <f>L38</f>
        <v>59.804812429397415</v>
      </c>
    </row>
    <row r="40" spans="7:12" x14ac:dyDescent="0.25">
      <c r="G40">
        <v>15</v>
      </c>
      <c r="H40">
        <f t="shared" ref="H40:I40" si="9">H11/5</f>
        <v>-409386</v>
      </c>
      <c r="I40">
        <f t="shared" si="9"/>
        <v>387179.2</v>
      </c>
      <c r="K40">
        <f t="shared" ref="K40:L40" si="10">K11/5</f>
        <v>-62.888836508749556</v>
      </c>
      <c r="L40">
        <f t="shared" si="10"/>
        <v>59.47748435068236</v>
      </c>
    </row>
    <row r="41" spans="7:12" x14ac:dyDescent="0.25">
      <c r="G41">
        <f>G40+4.999</f>
        <v>19.998999999999999</v>
      </c>
      <c r="H41">
        <f>H40</f>
        <v>-409386</v>
      </c>
      <c r="I41">
        <f>I40</f>
        <v>387179.2</v>
      </c>
      <c r="K41">
        <f>K40</f>
        <v>-62.888836508749556</v>
      </c>
      <c r="L41">
        <f>L40</f>
        <v>59.47748435068236</v>
      </c>
    </row>
    <row r="42" spans="7:12" x14ac:dyDescent="0.25">
      <c r="G42">
        <v>20</v>
      </c>
      <c r="H42">
        <f t="shared" ref="H42:I42" si="11">H12/5</f>
        <v>-369518.4</v>
      </c>
      <c r="I42">
        <f t="shared" si="11"/>
        <v>359926.8</v>
      </c>
      <c r="K42">
        <f t="shared" ref="K42:L42" si="12">K12/5</f>
        <v>-56.764477154994857</v>
      </c>
      <c r="L42">
        <f t="shared" si="12"/>
        <v>55.29103994840419</v>
      </c>
    </row>
    <row r="43" spans="7:12" x14ac:dyDescent="0.25">
      <c r="G43">
        <f>G42+4.999</f>
        <v>24.998999999999999</v>
      </c>
      <c r="H43">
        <f>H42</f>
        <v>-369518.4</v>
      </c>
      <c r="I43">
        <f>I42</f>
        <v>359926.8</v>
      </c>
      <c r="K43">
        <f>K42</f>
        <v>-56.764477154994857</v>
      </c>
      <c r="L43">
        <f>L42</f>
        <v>55.29103994840419</v>
      </c>
    </row>
    <row r="44" spans="7:12" x14ac:dyDescent="0.25">
      <c r="G44">
        <v>25</v>
      </c>
      <c r="H44">
        <f t="shared" ref="H44:I44" si="13">H13/5</f>
        <v>-372126.6</v>
      </c>
      <c r="I44">
        <f t="shared" si="13"/>
        <v>379289.8</v>
      </c>
      <c r="K44">
        <f t="shared" ref="K44:L44" si="14">K13/5</f>
        <v>-57.165142207981816</v>
      </c>
      <c r="L44">
        <f t="shared" si="14"/>
        <v>58.265534780467135</v>
      </c>
    </row>
    <row r="45" spans="7:12" x14ac:dyDescent="0.25">
      <c r="G45">
        <f>G44+4.999</f>
        <v>29.998999999999999</v>
      </c>
      <c r="H45">
        <f>H44</f>
        <v>-372126.6</v>
      </c>
      <c r="I45">
        <f>I44</f>
        <v>379289.8</v>
      </c>
      <c r="K45">
        <f>K44</f>
        <v>-57.165142207981816</v>
      </c>
      <c r="L45">
        <f>L44</f>
        <v>58.265534780467135</v>
      </c>
    </row>
    <row r="46" spans="7:12" x14ac:dyDescent="0.25">
      <c r="G46">
        <v>30</v>
      </c>
      <c r="H46">
        <f t="shared" ref="H46:I46" si="15">H14/5</f>
        <v>-388189.8</v>
      </c>
      <c r="I46">
        <f t="shared" si="15"/>
        <v>405920.6</v>
      </c>
      <c r="K46">
        <f t="shared" ref="K46:L46" si="16">K14/5</f>
        <v>-59.632730153361841</v>
      </c>
      <c r="L46">
        <f t="shared" si="16"/>
        <v>62.356490571083349</v>
      </c>
    </row>
    <row r="47" spans="7:12" x14ac:dyDescent="0.25">
      <c r="G47">
        <f>G46+4.999</f>
        <v>34.999000000000002</v>
      </c>
      <c r="H47">
        <f>H46</f>
        <v>-388189.8</v>
      </c>
      <c r="I47">
        <f>I46</f>
        <v>405920.6</v>
      </c>
      <c r="K47">
        <f>K46</f>
        <v>-59.632730153361841</v>
      </c>
      <c r="L47">
        <f>L46</f>
        <v>62.356490571083349</v>
      </c>
    </row>
    <row r="48" spans="7:12" x14ac:dyDescent="0.25">
      <c r="G48">
        <v>35</v>
      </c>
      <c r="H48">
        <f t="shared" ref="H48:I48" si="17">H15/5</f>
        <v>-400860.2</v>
      </c>
      <c r="I48">
        <f t="shared" si="17"/>
        <v>414737.4</v>
      </c>
      <c r="K48">
        <f t="shared" ref="K48:L48" si="18">K15/5</f>
        <v>-61.579124788499485</v>
      </c>
      <c r="L48">
        <f t="shared" si="18"/>
        <v>63.710904971503354</v>
      </c>
    </row>
    <row r="49" spans="7:12" x14ac:dyDescent="0.25">
      <c r="G49">
        <f>G48+4.999</f>
        <v>39.999000000000002</v>
      </c>
      <c r="H49">
        <f>H48</f>
        <v>-400860.2</v>
      </c>
      <c r="I49">
        <f>I48</f>
        <v>414737.4</v>
      </c>
      <c r="K49">
        <f>K48</f>
        <v>-61.579124788499485</v>
      </c>
      <c r="L49">
        <f>L48</f>
        <v>63.710904971503354</v>
      </c>
    </row>
    <row r="50" spans="7:12" x14ac:dyDescent="0.25">
      <c r="G50">
        <v>40</v>
      </c>
      <c r="H50">
        <f t="shared" ref="H50:I50" si="19">H16/5</f>
        <v>-405790.2</v>
      </c>
      <c r="I50">
        <f t="shared" si="19"/>
        <v>413382.8</v>
      </c>
      <c r="K50">
        <f t="shared" ref="K50:L50" si="20">K16/5</f>
        <v>-62.33645885460858</v>
      </c>
      <c r="L50">
        <f t="shared" si="20"/>
        <v>63.502814763399627</v>
      </c>
    </row>
    <row r="51" spans="7:12" x14ac:dyDescent="0.25">
      <c r="G51">
        <f>G50+4.999</f>
        <v>44.999000000000002</v>
      </c>
      <c r="H51">
        <f>H50</f>
        <v>-405790.2</v>
      </c>
      <c r="I51">
        <f>I50</f>
        <v>413382.8</v>
      </c>
      <c r="K51">
        <f>K50</f>
        <v>-62.33645885460858</v>
      </c>
      <c r="L51">
        <f>L50</f>
        <v>63.502814763399627</v>
      </c>
    </row>
    <row r="52" spans="7:12" x14ac:dyDescent="0.25">
      <c r="G52">
        <v>45</v>
      </c>
      <c r="H52">
        <f t="shared" ref="H52:I52" si="21">H17/5</f>
        <v>-434799</v>
      </c>
      <c r="I52">
        <f t="shared" si="21"/>
        <v>442582.8</v>
      </c>
      <c r="K52">
        <f t="shared" ref="K52:L52" si="22">K17/5</f>
        <v>-66.792716959465636</v>
      </c>
      <c r="L52">
        <f t="shared" si="22"/>
        <v>67.988444526155277</v>
      </c>
    </row>
    <row r="53" spans="7:12" x14ac:dyDescent="0.25">
      <c r="G53">
        <f>G52+4.999</f>
        <v>49.999000000000002</v>
      </c>
      <c r="H53">
        <f>H52</f>
        <v>-434799</v>
      </c>
      <c r="I53">
        <f>I52</f>
        <v>442582.8</v>
      </c>
      <c r="K53">
        <f>K52</f>
        <v>-66.792716959465636</v>
      </c>
      <c r="L53">
        <f>L52</f>
        <v>67.988444526155277</v>
      </c>
    </row>
    <row r="54" spans="7:12" x14ac:dyDescent="0.25">
      <c r="G54">
        <v>50</v>
      </c>
      <c r="H54">
        <f t="shared" ref="H54:I54" si="23">H18/5</f>
        <v>-427135</v>
      </c>
      <c r="I54">
        <f t="shared" si="23"/>
        <v>442492.6</v>
      </c>
      <c r="K54">
        <f t="shared" ref="K54:L54" si="24">K18/5</f>
        <v>-65.61539276419991</v>
      </c>
      <c r="L54">
        <f t="shared" si="24"/>
        <v>67.974588231477171</v>
      </c>
    </row>
    <row r="55" spans="7:12" x14ac:dyDescent="0.25">
      <c r="G55">
        <f>G54+4.999</f>
        <v>54.999000000000002</v>
      </c>
      <c r="H55">
        <f>H54</f>
        <v>-427135</v>
      </c>
      <c r="I55">
        <f>I54</f>
        <v>442492.6</v>
      </c>
      <c r="K55">
        <f>K54</f>
        <v>-65.61539276419991</v>
      </c>
      <c r="L55">
        <f>L54</f>
        <v>67.974588231477171</v>
      </c>
    </row>
    <row r="56" spans="7:12" x14ac:dyDescent="0.25">
      <c r="G56">
        <v>55</v>
      </c>
      <c r="H56">
        <f t="shared" ref="H56:I56" si="25">H19/5</f>
        <v>-408095.2</v>
      </c>
      <c r="I56">
        <f t="shared" si="25"/>
        <v>433152.4</v>
      </c>
      <c r="K56">
        <f t="shared" ref="K56:L56" si="26">K19/5</f>
        <v>-62.690547094442536</v>
      </c>
      <c r="L56">
        <f t="shared" si="26"/>
        <v>66.539770453734349</v>
      </c>
    </row>
    <row r="57" spans="7:12" x14ac:dyDescent="0.25">
      <c r="G57">
        <f>G56+4.999</f>
        <v>59.999000000000002</v>
      </c>
      <c r="H57">
        <f>H56</f>
        <v>-408095.2</v>
      </c>
      <c r="I57">
        <f>I56</f>
        <v>433152.4</v>
      </c>
      <c r="K57">
        <f>K56</f>
        <v>-62.690547094442536</v>
      </c>
      <c r="L57">
        <f>L56</f>
        <v>66.539770453734349</v>
      </c>
    </row>
    <row r="58" spans="7:12" x14ac:dyDescent="0.25">
      <c r="G58">
        <v>60</v>
      </c>
      <c r="H58">
        <f t="shared" ref="H58:I58" si="27">H20/5</f>
        <v>-381694.4</v>
      </c>
      <c r="I58">
        <f t="shared" si="27"/>
        <v>418851.4</v>
      </c>
      <c r="K58">
        <f t="shared" ref="K58:L58" si="28">K20/5</f>
        <v>-58.634923319080904</v>
      </c>
      <c r="L58">
        <f t="shared" si="28"/>
        <v>64.342887192187476</v>
      </c>
    </row>
    <row r="59" spans="7:12" x14ac:dyDescent="0.25">
      <c r="G59">
        <f>G58+4.999</f>
        <v>64.998999999999995</v>
      </c>
      <c r="H59">
        <f>H58</f>
        <v>-381694.4</v>
      </c>
      <c r="I59">
        <f>I58</f>
        <v>418851.4</v>
      </c>
      <c r="K59">
        <f>K58</f>
        <v>-58.634923319080904</v>
      </c>
      <c r="L59">
        <f>L58</f>
        <v>64.342887192187476</v>
      </c>
    </row>
    <row r="60" spans="7:12" x14ac:dyDescent="0.25">
      <c r="G60">
        <v>65</v>
      </c>
      <c r="H60">
        <f t="shared" ref="H60:I60" si="29">H21/5</f>
        <v>-366558</v>
      </c>
      <c r="I60">
        <f t="shared" si="29"/>
        <v>409803.2</v>
      </c>
      <c r="K60">
        <f t="shared" ref="K60:L60" si="30">K21/5</f>
        <v>-56.309708033431093</v>
      </c>
      <c r="L60">
        <f t="shared" si="30"/>
        <v>62.952925712072215</v>
      </c>
    </row>
    <row r="61" spans="7:12" x14ac:dyDescent="0.25">
      <c r="G61">
        <f>G60+4.999</f>
        <v>69.998999999999995</v>
      </c>
      <c r="H61">
        <f>H60</f>
        <v>-366558</v>
      </c>
      <c r="I61">
        <f>I60</f>
        <v>409803.2</v>
      </c>
      <c r="K61">
        <f>K60</f>
        <v>-56.309708033431093</v>
      </c>
      <c r="L61">
        <f>L60</f>
        <v>62.952925712072215</v>
      </c>
    </row>
    <row r="62" spans="7:12" x14ac:dyDescent="0.25">
      <c r="G62">
        <v>70</v>
      </c>
      <c r="H62">
        <f t="shared" ref="H62:I62" si="31">H22/5</f>
        <v>-277110</v>
      </c>
      <c r="I62">
        <f t="shared" si="31"/>
        <v>320611.59999999998</v>
      </c>
      <c r="K62">
        <f t="shared" ref="K62:L62" si="32">K22/5</f>
        <v>-42.568933683466433</v>
      </c>
      <c r="L62">
        <f t="shared" si="32"/>
        <v>49.251538878243544</v>
      </c>
    </row>
    <row r="63" spans="7:12" x14ac:dyDescent="0.25">
      <c r="G63">
        <f>G62+4.999</f>
        <v>74.998999999999995</v>
      </c>
      <c r="H63">
        <f>H62</f>
        <v>-277110</v>
      </c>
      <c r="I63">
        <f>I62</f>
        <v>320611.59999999998</v>
      </c>
      <c r="K63">
        <f>K62</f>
        <v>-42.568933683466433</v>
      </c>
      <c r="L63">
        <f>L62</f>
        <v>49.251538878243544</v>
      </c>
    </row>
    <row r="64" spans="7:12" x14ac:dyDescent="0.25">
      <c r="G64">
        <v>75</v>
      </c>
      <c r="H64">
        <f t="shared" ref="H64:I64" si="33">H23/5</f>
        <v>-189717</v>
      </c>
      <c r="I64">
        <f t="shared" si="33"/>
        <v>240200.4</v>
      </c>
      <c r="K64">
        <f t="shared" ref="K64:L64" si="34">K23/5</f>
        <v>-29.143843208928594</v>
      </c>
      <c r="L64">
        <f t="shared" si="34"/>
        <v>36.898974769377183</v>
      </c>
    </row>
    <row r="65" spans="7:12" x14ac:dyDescent="0.25">
      <c r="G65">
        <f>G64+4.999</f>
        <v>79.998999999999995</v>
      </c>
      <c r="H65">
        <f>H64</f>
        <v>-189717</v>
      </c>
      <c r="I65">
        <f>I64</f>
        <v>240200.4</v>
      </c>
      <c r="K65">
        <f>K64</f>
        <v>-29.143843208928594</v>
      </c>
      <c r="L65">
        <f>L64</f>
        <v>36.898974769377183</v>
      </c>
    </row>
    <row r="66" spans="7:12" x14ac:dyDescent="0.25">
      <c r="G66">
        <v>80</v>
      </c>
      <c r="H66">
        <f t="shared" ref="H66:I66" si="35">H24/5</f>
        <v>-150053.79999999999</v>
      </c>
      <c r="I66">
        <f t="shared" si="35"/>
        <v>222993.2</v>
      </c>
      <c r="K66">
        <f t="shared" ref="K66:L66" si="36">K24/5</f>
        <v>-23.050883263513175</v>
      </c>
      <c r="L66">
        <f t="shared" si="36"/>
        <v>34.255648452470027</v>
      </c>
    </row>
    <row r="67" spans="7:12" x14ac:dyDescent="0.25">
      <c r="G67">
        <f>G66+4.999</f>
        <v>84.998999999999995</v>
      </c>
      <c r="H67">
        <f>H66</f>
        <v>-150053.79999999999</v>
      </c>
      <c r="I67">
        <f>I66</f>
        <v>222993.2</v>
      </c>
      <c r="K67">
        <f>K66</f>
        <v>-23.050883263513175</v>
      </c>
      <c r="L67">
        <f>L66</f>
        <v>34.255648452470027</v>
      </c>
    </row>
    <row r="68" spans="7:12" x14ac:dyDescent="0.25">
      <c r="G68">
        <v>85</v>
      </c>
      <c r="H68">
        <f t="shared" ref="H68:I68" si="37">H25/5</f>
        <v>-92064.6</v>
      </c>
      <c r="I68">
        <f t="shared" si="37"/>
        <v>173260</v>
      </c>
      <c r="K68">
        <f t="shared" ref="K68:L68" si="38">K25/5</f>
        <v>-14.1427297895957</v>
      </c>
      <c r="L68">
        <f t="shared" si="38"/>
        <v>26.615760708734417</v>
      </c>
    </row>
    <row r="69" spans="7:12" x14ac:dyDescent="0.25">
      <c r="G69">
        <f>G68+4.999</f>
        <v>89.998999999999995</v>
      </c>
      <c r="H69">
        <f>H68</f>
        <v>-92064.6</v>
      </c>
      <c r="I69">
        <f>I68</f>
        <v>173260</v>
      </c>
      <c r="K69">
        <f>K68</f>
        <v>-14.1427297895957</v>
      </c>
      <c r="L69">
        <f>L68</f>
        <v>26.615760708734417</v>
      </c>
    </row>
    <row r="70" spans="7:12" x14ac:dyDescent="0.25">
      <c r="G70">
        <v>90</v>
      </c>
      <c r="H70">
        <f t="shared" ref="H70:I70" si="39">H26/5</f>
        <v>-35859</v>
      </c>
      <c r="I70">
        <f t="shared" si="39"/>
        <v>92213.6</v>
      </c>
      <c r="K70">
        <f t="shared" ref="K70:L70" si="40">K26/5</f>
        <v>-5.5085684131046255</v>
      </c>
      <c r="L70">
        <f t="shared" si="40"/>
        <v>14.165618790782364</v>
      </c>
    </row>
    <row r="71" spans="7:12" x14ac:dyDescent="0.25">
      <c r="G71">
        <f>G70+4.999</f>
        <v>94.998999999999995</v>
      </c>
      <c r="H71">
        <f>H70</f>
        <v>-35859</v>
      </c>
      <c r="I71">
        <f>I70</f>
        <v>92213.6</v>
      </c>
      <c r="K71">
        <f>K70</f>
        <v>-5.5085684131046255</v>
      </c>
      <c r="L71">
        <f>L70</f>
        <v>14.165618790782364</v>
      </c>
    </row>
    <row r="72" spans="7:12" x14ac:dyDescent="0.25">
      <c r="G72">
        <v>95</v>
      </c>
      <c r="H72">
        <f t="shared" ref="H72:I72" si="41">H27/5</f>
        <v>-7163.4</v>
      </c>
      <c r="I72">
        <f t="shared" si="41"/>
        <v>26748</v>
      </c>
      <c r="K72">
        <f t="shared" ref="K72:L72" si="42">K27/5</f>
        <v>-1.1004232959768447</v>
      </c>
      <c r="L72">
        <f t="shared" si="42"/>
        <v>4.1089597566502842</v>
      </c>
    </row>
    <row r="73" spans="7:12" x14ac:dyDescent="0.25">
      <c r="G73">
        <f>G72+4.999</f>
        <v>99.998999999999995</v>
      </c>
      <c r="H73">
        <f>H72</f>
        <v>-7163.4</v>
      </c>
      <c r="I73">
        <f>I72</f>
        <v>26748</v>
      </c>
      <c r="K73">
        <f>K72</f>
        <v>-1.1004232959768447</v>
      </c>
      <c r="L73">
        <f>L72</f>
        <v>4.1089597566502842</v>
      </c>
    </row>
    <row r="74" spans="7:12" x14ac:dyDescent="0.25">
      <c r="G74">
        <v>100</v>
      </c>
      <c r="H74">
        <f t="shared" ref="H74:I74" si="43">H28/5</f>
        <v>-726.8</v>
      </c>
      <c r="I74">
        <f t="shared" si="43"/>
        <v>3369</v>
      </c>
      <c r="K74">
        <f t="shared" ref="K74:L74" si="44">K28/5</f>
        <v>-0.11164916820447983</v>
      </c>
      <c r="L74">
        <f t="shared" si="44"/>
        <v>0.51753721475081527</v>
      </c>
    </row>
    <row r="75" spans="7:12" x14ac:dyDescent="0.25">
      <c r="G75">
        <f>G74+4.999</f>
        <v>104.999</v>
      </c>
      <c r="H75">
        <f>H74</f>
        <v>-726.8</v>
      </c>
      <c r="I75">
        <f>I74</f>
        <v>3369</v>
      </c>
      <c r="K75">
        <f>K74</f>
        <v>-0.11164916820447983</v>
      </c>
      <c r="L75">
        <f>L74</f>
        <v>0.51753721475081527</v>
      </c>
    </row>
    <row r="76" spans="7:12" x14ac:dyDescent="0.25">
      <c r="G76">
        <v>105</v>
      </c>
      <c r="H76">
        <v>0</v>
      </c>
      <c r="I76">
        <v>0</v>
      </c>
      <c r="K76">
        <v>0</v>
      </c>
      <c r="L76"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4"/>
  <sheetViews>
    <sheetView tabSelected="1" topLeftCell="F40" workbookViewId="0">
      <selection activeCell="Q58" sqref="Q58"/>
    </sheetView>
  </sheetViews>
  <sheetFormatPr baseColWidth="10" defaultRowHeight="15" x14ac:dyDescent="0.25"/>
  <sheetData>
    <row r="1" spans="1:4" x14ac:dyDescent="0.25">
      <c r="A1" t="s">
        <v>141</v>
      </c>
    </row>
    <row r="2" spans="1:4" x14ac:dyDescent="0.25">
      <c r="A2" t="s">
        <v>1</v>
      </c>
    </row>
    <row r="3" spans="1:4" x14ac:dyDescent="0.25">
      <c r="A3" t="s">
        <v>2</v>
      </c>
    </row>
    <row r="6" spans="1:4" x14ac:dyDescent="0.25">
      <c r="A6" t="s">
        <v>140</v>
      </c>
    </row>
    <row r="7" spans="1:4" x14ac:dyDescent="0.25">
      <c r="B7" t="s">
        <v>4</v>
      </c>
      <c r="C7" t="s">
        <v>5</v>
      </c>
      <c r="D7" t="s">
        <v>6</v>
      </c>
    </row>
    <row r="8" spans="1:4" x14ac:dyDescent="0.25">
      <c r="A8" t="s">
        <v>139</v>
      </c>
      <c r="B8">
        <v>1079432</v>
      </c>
      <c r="C8">
        <v>1035217</v>
      </c>
      <c r="D8">
        <v>2114649</v>
      </c>
    </row>
    <row r="9" spans="1:4" x14ac:dyDescent="0.25">
      <c r="A9" t="s">
        <v>138</v>
      </c>
      <c r="B9">
        <v>1167595</v>
      </c>
      <c r="C9">
        <v>1121701</v>
      </c>
      <c r="D9">
        <v>2289296</v>
      </c>
    </row>
    <row r="10" spans="1:4" x14ac:dyDescent="0.25">
      <c r="A10" t="s">
        <v>137</v>
      </c>
      <c r="B10">
        <v>2043412</v>
      </c>
      <c r="C10">
        <v>1950454</v>
      </c>
      <c r="D10">
        <v>3993865</v>
      </c>
    </row>
    <row r="11" spans="1:4" x14ac:dyDescent="0.25">
      <c r="A11" t="s">
        <v>136</v>
      </c>
      <c r="B11">
        <v>2861439</v>
      </c>
      <c r="C11">
        <v>2723562</v>
      </c>
      <c r="D11">
        <v>5585002</v>
      </c>
    </row>
    <row r="12" spans="1:4" x14ac:dyDescent="0.25">
      <c r="A12" t="s">
        <v>135</v>
      </c>
      <c r="B12">
        <v>2659808</v>
      </c>
      <c r="C12">
        <v>2566386</v>
      </c>
      <c r="D12">
        <v>5226194</v>
      </c>
    </row>
    <row r="13" spans="1:4" x14ac:dyDescent="0.25">
      <c r="A13" t="s">
        <v>134</v>
      </c>
      <c r="B13">
        <v>5805883</v>
      </c>
      <c r="C13">
        <v>5999739</v>
      </c>
      <c r="D13">
        <v>11805623</v>
      </c>
    </row>
    <row r="14" spans="1:4" x14ac:dyDescent="0.25">
      <c r="A14" t="s">
        <v>133</v>
      </c>
      <c r="B14">
        <v>6338621</v>
      </c>
      <c r="C14">
        <v>6492291</v>
      </c>
      <c r="D14">
        <v>12830912</v>
      </c>
    </row>
    <row r="15" spans="1:4" x14ac:dyDescent="0.25">
      <c r="A15" t="s">
        <v>132</v>
      </c>
      <c r="B15">
        <v>3948949</v>
      </c>
      <c r="C15">
        <v>4260019</v>
      </c>
      <c r="D15">
        <v>8208968</v>
      </c>
    </row>
    <row r="16" spans="1:4" x14ac:dyDescent="0.25">
      <c r="A16" t="s">
        <v>131</v>
      </c>
      <c r="B16">
        <v>4166926</v>
      </c>
      <c r="C16">
        <v>4853076</v>
      </c>
      <c r="D16">
        <v>9020001</v>
      </c>
    </row>
    <row r="17" spans="1:6" x14ac:dyDescent="0.25">
      <c r="A17" t="s">
        <v>130</v>
      </c>
      <c r="B17">
        <v>1429339</v>
      </c>
      <c r="C17">
        <v>2592920</v>
      </c>
      <c r="D17">
        <v>4022258</v>
      </c>
    </row>
    <row r="18" spans="1:6" x14ac:dyDescent="0.25">
      <c r="A18" t="s">
        <v>6</v>
      </c>
      <c r="B18">
        <v>31501403</v>
      </c>
      <c r="C18">
        <v>33595365</v>
      </c>
      <c r="D18">
        <v>65096768</v>
      </c>
    </row>
    <row r="20" spans="1:6" x14ac:dyDescent="0.25">
      <c r="A20" t="s">
        <v>28</v>
      </c>
    </row>
    <row r="22" spans="1:6" x14ac:dyDescent="0.25">
      <c r="B22" t="s">
        <v>146</v>
      </c>
      <c r="E22" t="s">
        <v>147</v>
      </c>
    </row>
    <row r="23" spans="1:6" x14ac:dyDescent="0.25">
      <c r="A23" t="s">
        <v>142</v>
      </c>
      <c r="B23" t="s">
        <v>4</v>
      </c>
      <c r="C23" t="s">
        <v>5</v>
      </c>
      <c r="E23" t="s">
        <v>4</v>
      </c>
      <c r="F23" t="s">
        <v>5</v>
      </c>
    </row>
    <row r="24" spans="1:6" x14ac:dyDescent="0.25">
      <c r="A24">
        <v>0</v>
      </c>
      <c r="B24" s="1">
        <f>-B8/($A26-$A24)</f>
        <v>-359810.66666666669</v>
      </c>
      <c r="C24" s="1">
        <f>C8/($A26-$A24)</f>
        <v>345072.33333333331</v>
      </c>
      <c r="E24" s="1">
        <f>100000*(B24/$D$18)</f>
        <v>-552.73199840991595</v>
      </c>
      <c r="F24" s="1">
        <f>100000*(C24/$D$18)</f>
        <v>530.09134544641802</v>
      </c>
    </row>
    <row r="25" spans="1:6" x14ac:dyDescent="0.25">
      <c r="A25" s="2">
        <f>A26-0.0001</f>
        <v>2.9998999999999998</v>
      </c>
      <c r="B25" s="3">
        <f>B24</f>
        <v>-359810.66666666669</v>
      </c>
      <c r="C25" s="3">
        <f>C24</f>
        <v>345072.33333333331</v>
      </c>
      <c r="E25" s="3">
        <f>E24</f>
        <v>-552.73199840991595</v>
      </c>
      <c r="F25" s="3">
        <f>F24</f>
        <v>530.09134544641802</v>
      </c>
    </row>
    <row r="26" spans="1:6" x14ac:dyDescent="0.25">
      <c r="A26">
        <v>3</v>
      </c>
      <c r="B26" s="1">
        <f>-B9/($A28-$A26)</f>
        <v>-389198.33333333331</v>
      </c>
      <c r="C26" s="1">
        <f>C9/($A28-$A26)</f>
        <v>373900.33333333331</v>
      </c>
      <c r="E26" s="1">
        <f t="shared" ref="E26:F44" si="0">100000*(B26/$D$18)</f>
        <v>-597.87658479962215</v>
      </c>
      <c r="F26" s="1">
        <f t="shared" si="0"/>
        <v>574.37618613159611</v>
      </c>
    </row>
    <row r="27" spans="1:6" x14ac:dyDescent="0.25">
      <c r="A27" s="2">
        <f>A28-0.0001</f>
        <v>5.9999000000000002</v>
      </c>
      <c r="B27" s="3">
        <f>B26</f>
        <v>-389198.33333333331</v>
      </c>
      <c r="C27" s="3">
        <f>C26</f>
        <v>373900.33333333331</v>
      </c>
      <c r="E27" s="3">
        <f>E26</f>
        <v>-597.87658479962215</v>
      </c>
      <c r="F27" s="3">
        <f>F26</f>
        <v>574.37618613159611</v>
      </c>
    </row>
    <row r="28" spans="1:6" x14ac:dyDescent="0.25">
      <c r="A28">
        <v>6</v>
      </c>
      <c r="B28" s="1">
        <f>-B10/($A30-$A28)</f>
        <v>-408682.4</v>
      </c>
      <c r="C28" s="1">
        <f>C10/($A30-$A28)</f>
        <v>390090.8</v>
      </c>
      <c r="E28" s="1">
        <f t="shared" si="0"/>
        <v>-627.80751265562071</v>
      </c>
      <c r="F28" s="1">
        <f t="shared" si="0"/>
        <v>599.24756940313841</v>
      </c>
    </row>
    <row r="29" spans="1:6" x14ac:dyDescent="0.25">
      <c r="A29" s="2">
        <f>A30-0.0001</f>
        <v>10.9999</v>
      </c>
      <c r="B29" s="3">
        <f>B28</f>
        <v>-408682.4</v>
      </c>
      <c r="C29" s="3">
        <f>C28</f>
        <v>390090.8</v>
      </c>
      <c r="E29" s="3">
        <f>E28</f>
        <v>-627.80751265562071</v>
      </c>
      <c r="F29" s="3">
        <f>F28</f>
        <v>599.24756940313841</v>
      </c>
    </row>
    <row r="30" spans="1:6" x14ac:dyDescent="0.25">
      <c r="A30">
        <v>11</v>
      </c>
      <c r="B30" s="1">
        <f>-B11/($A32-$A30)</f>
        <v>-408777</v>
      </c>
      <c r="C30" s="1">
        <f>C11/($A32-$A30)</f>
        <v>389080.28571428574</v>
      </c>
      <c r="E30" s="1">
        <f t="shared" si="0"/>
        <v>-627.95283477053727</v>
      </c>
      <c r="F30" s="1">
        <f t="shared" si="0"/>
        <v>597.69524304845015</v>
      </c>
    </row>
    <row r="31" spans="1:6" x14ac:dyDescent="0.25">
      <c r="A31" s="2">
        <f>A32-0.0001</f>
        <v>17.9999</v>
      </c>
      <c r="B31" s="3">
        <f>B30</f>
        <v>-408777</v>
      </c>
      <c r="C31" s="3">
        <f>C30</f>
        <v>389080.28571428574</v>
      </c>
      <c r="E31" s="3">
        <f>E30</f>
        <v>-627.95283477053727</v>
      </c>
      <c r="F31" s="3">
        <f>F30</f>
        <v>597.69524304845015</v>
      </c>
    </row>
    <row r="32" spans="1:6" x14ac:dyDescent="0.25">
      <c r="A32">
        <v>18</v>
      </c>
      <c r="B32" s="1">
        <f>-B12/($A34-$A32)</f>
        <v>-379972.57142857142</v>
      </c>
      <c r="C32" s="1">
        <f>C12/($A34-$A32)</f>
        <v>366626.57142857142</v>
      </c>
      <c r="E32" s="1">
        <f t="shared" si="0"/>
        <v>-583.70420391465734</v>
      </c>
      <c r="F32" s="1">
        <f t="shared" si="0"/>
        <v>563.20241801954194</v>
      </c>
    </row>
    <row r="33" spans="1:6" x14ac:dyDescent="0.25">
      <c r="A33" s="2">
        <f>A34-0.0001</f>
        <v>24.9999</v>
      </c>
      <c r="B33" s="3">
        <f>B32</f>
        <v>-379972.57142857142</v>
      </c>
      <c r="C33" s="3">
        <f>C32</f>
        <v>366626.57142857142</v>
      </c>
      <c r="E33" s="3">
        <f>E32</f>
        <v>-583.70420391465734</v>
      </c>
      <c r="F33" s="3">
        <f>F32</f>
        <v>563.20241801954194</v>
      </c>
    </row>
    <row r="34" spans="1:6" x14ac:dyDescent="0.25">
      <c r="A34">
        <v>25</v>
      </c>
      <c r="B34" s="1">
        <f>-B13/($A36-$A34)</f>
        <v>-387058.86666666664</v>
      </c>
      <c r="C34" s="1">
        <f>C13/($A36-$A34)</f>
        <v>399982.6</v>
      </c>
      <c r="E34" s="1">
        <f t="shared" si="0"/>
        <v>-594.58999049947715</v>
      </c>
      <c r="F34" s="1">
        <f t="shared" si="0"/>
        <v>614.44310107684601</v>
      </c>
    </row>
    <row r="35" spans="1:6" x14ac:dyDescent="0.25">
      <c r="A35" s="2">
        <f>A36-0.0001</f>
        <v>39.999899999999997</v>
      </c>
      <c r="B35" s="3">
        <f>B34</f>
        <v>-387058.86666666664</v>
      </c>
      <c r="C35" s="3">
        <f>C34</f>
        <v>399982.6</v>
      </c>
      <c r="E35" s="3">
        <f>E34</f>
        <v>-594.58999049947715</v>
      </c>
      <c r="F35" s="3">
        <f>F34</f>
        <v>614.44310107684601</v>
      </c>
    </row>
    <row r="36" spans="1:6" x14ac:dyDescent="0.25">
      <c r="A36">
        <v>40</v>
      </c>
      <c r="B36" s="1">
        <f>-B14/($A38-$A36)</f>
        <v>-422574.73333333334</v>
      </c>
      <c r="C36" s="1">
        <f>C14/($A38-$A36)</f>
        <v>432819.4</v>
      </c>
      <c r="E36" s="1">
        <f t="shared" si="0"/>
        <v>-649.14856192758043</v>
      </c>
      <c r="F36" s="1">
        <f t="shared" si="0"/>
        <v>664.88615840344028</v>
      </c>
    </row>
    <row r="37" spans="1:6" x14ac:dyDescent="0.25">
      <c r="A37" s="2">
        <f>A38-0.0001</f>
        <v>54.999899999999997</v>
      </c>
      <c r="B37" s="3">
        <f>B36</f>
        <v>-422574.73333333334</v>
      </c>
      <c r="C37" s="3">
        <f>C36</f>
        <v>432819.4</v>
      </c>
      <c r="E37" s="3">
        <f>E36</f>
        <v>-649.14856192758043</v>
      </c>
      <c r="F37" s="3">
        <f>F36</f>
        <v>664.88615840344028</v>
      </c>
    </row>
    <row r="38" spans="1:6" x14ac:dyDescent="0.25">
      <c r="A38">
        <v>55</v>
      </c>
      <c r="B38" s="1">
        <f>-B15/($A40-$A38)</f>
        <v>-394894.9</v>
      </c>
      <c r="C38" s="1">
        <f>C15/($A40-$A38)</f>
        <v>426001.9</v>
      </c>
      <c r="E38" s="1">
        <f t="shared" si="0"/>
        <v>-606.62750568507488</v>
      </c>
      <c r="F38" s="1">
        <f t="shared" si="0"/>
        <v>654.41328822960918</v>
      </c>
    </row>
    <row r="39" spans="1:6" x14ac:dyDescent="0.25">
      <c r="A39" s="2">
        <f>A40-0.0001</f>
        <v>64.999899999999997</v>
      </c>
      <c r="B39" s="3">
        <f>B38</f>
        <v>-394894.9</v>
      </c>
      <c r="C39" s="3">
        <f>C38</f>
        <v>426001.9</v>
      </c>
      <c r="E39" s="3">
        <f>E38</f>
        <v>-606.62750568507488</v>
      </c>
      <c r="F39" s="3">
        <f>F38</f>
        <v>654.41328822960918</v>
      </c>
    </row>
    <row r="40" spans="1:6" x14ac:dyDescent="0.25">
      <c r="A40">
        <v>65</v>
      </c>
      <c r="B40" s="1">
        <f>-B16/($A42-$A40)</f>
        <v>-277795.06666666665</v>
      </c>
      <c r="C40" s="1">
        <f>C16/($A42-$A40)</f>
        <v>323538.40000000002</v>
      </c>
      <c r="E40" s="1">
        <f t="shared" si="0"/>
        <v>-426.74171883105873</v>
      </c>
      <c r="F40" s="1">
        <f t="shared" si="0"/>
        <v>497.01146453230984</v>
      </c>
    </row>
    <row r="41" spans="1:6" x14ac:dyDescent="0.25">
      <c r="A41" s="2">
        <f>A42-0.0001</f>
        <v>79.999899999999997</v>
      </c>
      <c r="B41" s="3">
        <f>B40</f>
        <v>-277795.06666666665</v>
      </c>
      <c r="C41" s="3">
        <f>C40</f>
        <v>323538.40000000002</v>
      </c>
      <c r="E41" s="3">
        <f>E40</f>
        <v>-426.74171883105873</v>
      </c>
      <c r="F41" s="3">
        <f>F40</f>
        <v>497.01146453230984</v>
      </c>
    </row>
    <row r="42" spans="1:6" x14ac:dyDescent="0.25">
      <c r="A42">
        <v>80</v>
      </c>
      <c r="B42" s="1">
        <f>-B17/($A44-$A42)</f>
        <v>-57173.56</v>
      </c>
      <c r="C42" s="1">
        <f>C17/($A44-$A42)</f>
        <v>103716.8</v>
      </c>
      <c r="E42" s="1">
        <f t="shared" si="0"/>
        <v>-87.828569307772696</v>
      </c>
      <c r="F42" s="1">
        <f t="shared" si="0"/>
        <v>159.32711129375886</v>
      </c>
    </row>
    <row r="43" spans="1:6" x14ac:dyDescent="0.25">
      <c r="A43" s="2">
        <f>A44-0.0001</f>
        <v>104.9999</v>
      </c>
      <c r="B43" s="3">
        <f>B42</f>
        <v>-57173.56</v>
      </c>
      <c r="C43" s="3">
        <f>C42</f>
        <v>103716.8</v>
      </c>
      <c r="E43" s="3">
        <f>E42</f>
        <v>-87.828569307772696</v>
      </c>
      <c r="F43" s="3">
        <f>F42</f>
        <v>159.32711129375886</v>
      </c>
    </row>
    <row r="44" spans="1:6" x14ac:dyDescent="0.25">
      <c r="A44">
        <v>105</v>
      </c>
      <c r="B44" s="1">
        <v>0</v>
      </c>
      <c r="C44" s="1">
        <v>0</v>
      </c>
      <c r="E44" s="1">
        <f t="shared" si="0"/>
        <v>0</v>
      </c>
      <c r="F44" s="1">
        <f t="shared" si="0"/>
        <v>0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FM 2019_âge détaillé_effectif</vt:lpstr>
      <vt:lpstr>FM 2019_âge détaillé_%</vt:lpstr>
      <vt:lpstr>FM_2019_âge quinquennal</vt:lpstr>
      <vt:lpstr>FM 2019_âge regroupé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Jean-Francois Léger</dc:creator>
  <cp:lastModifiedBy>User</cp:lastModifiedBy>
  <dcterms:created xsi:type="dcterms:W3CDTF">2022-10-24T06:43:31Z</dcterms:created>
  <dcterms:modified xsi:type="dcterms:W3CDTF">2022-10-25T07:17:52Z</dcterms:modified>
</cp:coreProperties>
</file>