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" yWindow="20" windowWidth="18900" windowHeight="759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V20" i="1" l="1"/>
  <c r="V21" i="1"/>
  <c r="V22" i="1"/>
  <c r="V23" i="1"/>
  <c r="V24" i="1"/>
  <c r="V25" i="1"/>
  <c r="V26" i="1"/>
  <c r="V27" i="1"/>
  <c r="V28" i="1"/>
  <c r="V19" i="1"/>
  <c r="W20" i="1"/>
  <c r="W21" i="1"/>
  <c r="W22" i="1"/>
  <c r="W23" i="1"/>
  <c r="W24" i="1"/>
  <c r="W25" i="1"/>
  <c r="W26" i="1"/>
  <c r="W27" i="1"/>
  <c r="W28" i="1"/>
  <c r="W19" i="1"/>
  <c r="B35" i="1"/>
  <c r="C29" i="1"/>
  <c r="B29" i="1"/>
  <c r="B27" i="1"/>
  <c r="C23" i="1"/>
  <c r="C21" i="1"/>
  <c r="B19" i="1"/>
  <c r="B18" i="1"/>
  <c r="B17" i="1" s="1"/>
  <c r="B20" i="1"/>
  <c r="B22" i="1"/>
  <c r="B21" i="1" s="1"/>
  <c r="B24" i="1"/>
  <c r="B23" i="1" s="1"/>
  <c r="B26" i="1"/>
  <c r="B25" i="1" s="1"/>
  <c r="B28" i="1"/>
  <c r="B30" i="1"/>
  <c r="B32" i="1"/>
  <c r="B31" i="1" s="1"/>
  <c r="B34" i="1"/>
  <c r="B33" i="1" s="1"/>
  <c r="B16" i="1"/>
  <c r="D18" i="1"/>
  <c r="D19" i="1" s="1"/>
  <c r="D20" i="1"/>
  <c r="D21" i="1" s="1"/>
  <c r="D22" i="1"/>
  <c r="D23" i="1" s="1"/>
  <c r="D24" i="1"/>
  <c r="D25" i="1" s="1"/>
  <c r="D26" i="1"/>
  <c r="D27" i="1" s="1"/>
  <c r="D28" i="1"/>
  <c r="D29" i="1" s="1"/>
  <c r="D30" i="1"/>
  <c r="D31" i="1" s="1"/>
  <c r="D32" i="1"/>
  <c r="D33" i="1" s="1"/>
  <c r="D34" i="1"/>
  <c r="D35" i="1" s="1"/>
  <c r="D16" i="1"/>
  <c r="D17" i="1" s="1"/>
  <c r="C18" i="1"/>
  <c r="C19" i="1" s="1"/>
  <c r="C20" i="1"/>
  <c r="C22" i="1"/>
  <c r="C24" i="1"/>
  <c r="C25" i="1" s="1"/>
  <c r="C26" i="1"/>
  <c r="C27" i="1" s="1"/>
  <c r="C28" i="1"/>
  <c r="C30" i="1"/>
  <c r="C31" i="1" s="1"/>
  <c r="C32" i="1"/>
  <c r="C33" i="1" s="1"/>
  <c r="C34" i="1"/>
  <c r="C35" i="1" s="1"/>
  <c r="C16" i="1"/>
  <c r="C17" i="1" s="1"/>
  <c r="B3" i="1"/>
  <c r="B4" i="1"/>
  <c r="B5" i="1"/>
  <c r="B6" i="1"/>
  <c r="B7" i="1"/>
  <c r="B8" i="1"/>
  <c r="B9" i="1"/>
  <c r="B10" i="1"/>
  <c r="B11" i="1"/>
  <c r="B2" i="1"/>
</calcChain>
</file>

<file path=xl/sharedStrings.xml><?xml version="1.0" encoding="utf-8"?>
<sst xmlns="http://schemas.openxmlformats.org/spreadsheetml/2006/main" count="10" uniqueCount="7">
  <si>
    <t>Hommes</t>
  </si>
  <si>
    <t>Femmes</t>
  </si>
  <si>
    <t>Âge</t>
  </si>
  <si>
    <t>Densité par âge</t>
  </si>
  <si>
    <t>RM</t>
  </si>
  <si>
    <t>Pyramide des âges du Koweit</t>
  </si>
  <si>
    <t>Nombre d'hommes pour 100 femmes selon l'âge (Rapport de masculinité)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</si>
</sst>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7" formatCode="0.0"/>
    <numFmt numFmtId="170" formatCode="0.00000"/>
    <numFmt numFmtId="171" formatCode="0.00000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3" fontId="0" fillId="0" borderId="0" xfId="0" applyNumberFormat="1"/>
    <xf numFmtId="0" fontId="0" fillId="0" borderId="0" xfId="0" applyBorder="1"/>
    <xf numFmtId="3" fontId="3" fillId="0" borderId="0" xfId="0" applyNumberFormat="1" applyFont="1" applyBorder="1" applyAlignment="1">
      <alignment horizontal="right" vertical="center"/>
    </xf>
    <xf numFmtId="170" fontId="0" fillId="0" borderId="0" xfId="0" applyNumberFormat="1"/>
    <xf numFmtId="170" fontId="1" fillId="0" borderId="0" xfId="0" applyNumberFormat="1" applyFont="1"/>
    <xf numFmtId="3" fontId="1" fillId="0" borderId="0" xfId="0" applyNumberFormat="1" applyFont="1"/>
    <xf numFmtId="171" fontId="1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0161854768154"/>
          <c:y val="5.7458906388435094E-2"/>
          <c:w val="0.77404615048118997"/>
          <c:h val="0.83219234522363039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Feuil1!$C$15</c:f>
              <c:strCache>
                <c:ptCount val="1"/>
                <c:pt idx="0">
                  <c:v>Hommes</c:v>
                </c:pt>
              </c:strCache>
            </c:strRef>
          </c:tx>
          <c:spPr>
            <a:ln w="3175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Feuil1!$C$16:$C$36</c:f>
              <c:numCache>
                <c:formatCode>#,##0</c:formatCode>
                <c:ptCount val="21"/>
                <c:pt idx="0">
                  <c:v>-26368</c:v>
                </c:pt>
                <c:pt idx="1">
                  <c:v>-26368</c:v>
                </c:pt>
                <c:pt idx="2">
                  <c:v>-20741.8</c:v>
                </c:pt>
                <c:pt idx="3">
                  <c:v>-20741.8</c:v>
                </c:pt>
                <c:pt idx="4">
                  <c:v>-37717.4</c:v>
                </c:pt>
                <c:pt idx="5">
                  <c:v>-37717.4</c:v>
                </c:pt>
                <c:pt idx="6">
                  <c:v>-57889.4</c:v>
                </c:pt>
                <c:pt idx="7">
                  <c:v>-57889.4</c:v>
                </c:pt>
                <c:pt idx="8">
                  <c:v>-54919</c:v>
                </c:pt>
                <c:pt idx="9">
                  <c:v>-54919</c:v>
                </c:pt>
                <c:pt idx="10">
                  <c:v>-34411.599999999999</c:v>
                </c:pt>
                <c:pt idx="11">
                  <c:v>-34411.599999999999</c:v>
                </c:pt>
                <c:pt idx="12">
                  <c:v>-15692.2</c:v>
                </c:pt>
                <c:pt idx="13">
                  <c:v>-15692.2</c:v>
                </c:pt>
                <c:pt idx="14">
                  <c:v>-8250.0499999999993</c:v>
                </c:pt>
                <c:pt idx="15">
                  <c:v>-8250.0499999999993</c:v>
                </c:pt>
                <c:pt idx="16">
                  <c:v>-2531.6999999999998</c:v>
                </c:pt>
                <c:pt idx="17">
                  <c:v>-2531.6999999999998</c:v>
                </c:pt>
                <c:pt idx="18">
                  <c:v>-91.35</c:v>
                </c:pt>
                <c:pt idx="19">
                  <c:v>-91.35</c:v>
                </c:pt>
                <c:pt idx="20" formatCode="General">
                  <c:v>0</c:v>
                </c:pt>
              </c:numCache>
            </c:numRef>
          </c:xVal>
          <c:yVal>
            <c:numRef>
              <c:f>Feuil1!$B$16:$B$36</c:f>
              <c:numCache>
                <c:formatCode>0.00000</c:formatCode>
                <c:ptCount val="21"/>
                <c:pt idx="0">
                  <c:v>0</c:v>
                </c:pt>
                <c:pt idx="1">
                  <c:v>9.9999900000000004</c:v>
                </c:pt>
                <c:pt idx="2">
                  <c:v>10</c:v>
                </c:pt>
                <c:pt idx="3">
                  <c:v>19.99999</c:v>
                </c:pt>
                <c:pt idx="4">
                  <c:v>20</c:v>
                </c:pt>
                <c:pt idx="5">
                  <c:v>24.99999</c:v>
                </c:pt>
                <c:pt idx="6">
                  <c:v>25</c:v>
                </c:pt>
                <c:pt idx="7">
                  <c:v>29.99999</c:v>
                </c:pt>
                <c:pt idx="8">
                  <c:v>30</c:v>
                </c:pt>
                <c:pt idx="9">
                  <c:v>34.999989999999997</c:v>
                </c:pt>
                <c:pt idx="10">
                  <c:v>35</c:v>
                </c:pt>
                <c:pt idx="11">
                  <c:v>39.999989999999997</c:v>
                </c:pt>
                <c:pt idx="12">
                  <c:v>40</c:v>
                </c:pt>
                <c:pt idx="13">
                  <c:v>44.999989999999997</c:v>
                </c:pt>
                <c:pt idx="14">
                  <c:v>45</c:v>
                </c:pt>
                <c:pt idx="15">
                  <c:v>64.999989999999997</c:v>
                </c:pt>
                <c:pt idx="16">
                  <c:v>65</c:v>
                </c:pt>
                <c:pt idx="17">
                  <c:v>84.999989999999997</c:v>
                </c:pt>
                <c:pt idx="18">
                  <c:v>85</c:v>
                </c:pt>
                <c:pt idx="19">
                  <c:v>104.99999</c:v>
                </c:pt>
                <c:pt idx="20" formatCode="General">
                  <c:v>105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Feuil1!$D$15</c:f>
              <c:strCache>
                <c:ptCount val="1"/>
                <c:pt idx="0">
                  <c:v>Femmes</c:v>
                </c:pt>
              </c:strCache>
            </c:strRef>
          </c:tx>
          <c:spPr>
            <a:ln w="3175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Feuil1!$D$16:$D$36</c:f>
              <c:numCache>
                <c:formatCode>#,##0</c:formatCode>
                <c:ptCount val="21"/>
                <c:pt idx="0">
                  <c:v>25370.9</c:v>
                </c:pt>
                <c:pt idx="1">
                  <c:v>25370.9</c:v>
                </c:pt>
                <c:pt idx="2">
                  <c:v>20982.5</c:v>
                </c:pt>
                <c:pt idx="3">
                  <c:v>20982.5</c:v>
                </c:pt>
                <c:pt idx="4">
                  <c:v>29441.8</c:v>
                </c:pt>
                <c:pt idx="5">
                  <c:v>29441.8</c:v>
                </c:pt>
                <c:pt idx="6">
                  <c:v>31428.2</c:v>
                </c:pt>
                <c:pt idx="7">
                  <c:v>31428.2</c:v>
                </c:pt>
                <c:pt idx="8">
                  <c:v>20602.8</c:v>
                </c:pt>
                <c:pt idx="9">
                  <c:v>20602.8</c:v>
                </c:pt>
                <c:pt idx="10">
                  <c:v>10265.799999999999</c:v>
                </c:pt>
                <c:pt idx="11">
                  <c:v>10265.799999999999</c:v>
                </c:pt>
                <c:pt idx="12">
                  <c:v>7245.8</c:v>
                </c:pt>
                <c:pt idx="13">
                  <c:v>7245.8</c:v>
                </c:pt>
                <c:pt idx="14">
                  <c:v>5359.35</c:v>
                </c:pt>
                <c:pt idx="15">
                  <c:v>5359.35</c:v>
                </c:pt>
                <c:pt idx="16">
                  <c:v>1519.35</c:v>
                </c:pt>
                <c:pt idx="17">
                  <c:v>1519.35</c:v>
                </c:pt>
                <c:pt idx="18">
                  <c:v>69.7</c:v>
                </c:pt>
                <c:pt idx="19">
                  <c:v>69.7</c:v>
                </c:pt>
                <c:pt idx="20" formatCode="General">
                  <c:v>0</c:v>
                </c:pt>
              </c:numCache>
            </c:numRef>
          </c:xVal>
          <c:yVal>
            <c:numRef>
              <c:f>Feuil1!$B$16:$B$36</c:f>
              <c:numCache>
                <c:formatCode>0.00000</c:formatCode>
                <c:ptCount val="21"/>
                <c:pt idx="0">
                  <c:v>0</c:v>
                </c:pt>
                <c:pt idx="1">
                  <c:v>9.9999900000000004</c:v>
                </c:pt>
                <c:pt idx="2">
                  <c:v>10</c:v>
                </c:pt>
                <c:pt idx="3">
                  <c:v>19.99999</c:v>
                </c:pt>
                <c:pt idx="4">
                  <c:v>20</c:v>
                </c:pt>
                <c:pt idx="5">
                  <c:v>24.99999</c:v>
                </c:pt>
                <c:pt idx="6">
                  <c:v>25</c:v>
                </c:pt>
                <c:pt idx="7">
                  <c:v>29.99999</c:v>
                </c:pt>
                <c:pt idx="8">
                  <c:v>30</c:v>
                </c:pt>
                <c:pt idx="9">
                  <c:v>34.999989999999997</c:v>
                </c:pt>
                <c:pt idx="10">
                  <c:v>35</c:v>
                </c:pt>
                <c:pt idx="11">
                  <c:v>39.999989999999997</c:v>
                </c:pt>
                <c:pt idx="12">
                  <c:v>40</c:v>
                </c:pt>
                <c:pt idx="13">
                  <c:v>44.999989999999997</c:v>
                </c:pt>
                <c:pt idx="14">
                  <c:v>45</c:v>
                </c:pt>
                <c:pt idx="15">
                  <c:v>64.999989999999997</c:v>
                </c:pt>
                <c:pt idx="16">
                  <c:v>65</c:v>
                </c:pt>
                <c:pt idx="17">
                  <c:v>84.999989999999997</c:v>
                </c:pt>
                <c:pt idx="18">
                  <c:v>85</c:v>
                </c:pt>
                <c:pt idx="19">
                  <c:v>104.99999</c:v>
                </c:pt>
                <c:pt idx="20" formatCode="General">
                  <c:v>105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129728"/>
        <c:axId val="184129152"/>
      </c:scatterChart>
      <c:valAx>
        <c:axId val="184129728"/>
        <c:scaling>
          <c:orientation val="minMax"/>
          <c:max val="60000"/>
          <c:min val="-80000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Effectif par génération</a:t>
                </a:r>
              </a:p>
            </c:rich>
          </c:tx>
          <c:layout>
            <c:manualLayout>
              <c:xMode val="edge"/>
              <c:yMode val="edge"/>
              <c:x val="0.43924059492563428"/>
              <c:y val="0.95219762095812543"/>
            </c:manualLayout>
          </c:layout>
          <c:overlay val="0"/>
        </c:title>
        <c:numFmt formatCode="General;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84129152"/>
        <c:crosses val="autoZero"/>
        <c:crossBetween val="midCat"/>
      </c:valAx>
      <c:valAx>
        <c:axId val="184129152"/>
        <c:scaling>
          <c:orientation val="minMax"/>
          <c:max val="105"/>
          <c:min val="0"/>
        </c:scaling>
        <c:delete val="0"/>
        <c:axPos val="l"/>
        <c:majorGridlines>
          <c:spPr>
            <a:ln>
              <a:solidFill>
                <a:schemeClr val="accent6">
                  <a:lumMod val="75000"/>
                </a:schemeClr>
              </a:solidFill>
            </a:ln>
          </c:spPr>
        </c:majorGridlines>
        <c:numFmt formatCode="0" sourceLinked="0"/>
        <c:majorTickMark val="cross"/>
        <c:minorTickMark val="none"/>
        <c:tickLblPos val="high"/>
        <c:spPr>
          <a:ln>
            <a:solidFill>
              <a:schemeClr val="tx1"/>
            </a:solidFill>
          </a:ln>
        </c:spPr>
        <c:crossAx val="184129728"/>
        <c:crosses val="autoZero"/>
        <c:crossBetween val="midCat"/>
        <c:majorUnit val="5"/>
      </c:valAx>
      <c:spPr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7174103237096E-2"/>
          <c:y val="7.2767309258756449E-2"/>
          <c:w val="0.86224781277340334"/>
          <c:h val="0.8116548154572959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Feuil1!$W$18</c:f>
              <c:strCache>
                <c:ptCount val="1"/>
                <c:pt idx="0">
                  <c:v>RM</c:v>
                </c:pt>
              </c:strCache>
            </c:strRef>
          </c:tx>
          <c:spPr>
            <a:ln w="3175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Feuil1!$V$19:$V$28</c:f>
              <c:numCache>
                <c:formatCode>General</c:formatCode>
                <c:ptCount val="10"/>
                <c:pt idx="0">
                  <c:v>5</c:v>
                </c:pt>
                <c:pt idx="1">
                  <c:v>15</c:v>
                </c:pt>
                <c:pt idx="2">
                  <c:v>22.5</c:v>
                </c:pt>
                <c:pt idx="3">
                  <c:v>27.5</c:v>
                </c:pt>
                <c:pt idx="4">
                  <c:v>32.5</c:v>
                </c:pt>
                <c:pt idx="5">
                  <c:v>37.5</c:v>
                </c:pt>
                <c:pt idx="6">
                  <c:v>42.5</c:v>
                </c:pt>
                <c:pt idx="7">
                  <c:v>55</c:v>
                </c:pt>
                <c:pt idx="8">
                  <c:v>75</c:v>
                </c:pt>
                <c:pt idx="9">
                  <c:v>95</c:v>
                </c:pt>
              </c:numCache>
            </c:numRef>
          </c:xVal>
          <c:yVal>
            <c:numRef>
              <c:f>Feuil1!$W$19:$W$28</c:f>
              <c:numCache>
                <c:formatCode>0.0</c:formatCode>
                <c:ptCount val="10"/>
                <c:pt idx="0">
                  <c:v>103.93009313820164</c:v>
                </c:pt>
                <c:pt idx="1">
                  <c:v>98.852853568449902</c:v>
                </c:pt>
                <c:pt idx="2">
                  <c:v>128.10833576751421</c:v>
                </c:pt>
                <c:pt idx="3">
                  <c:v>184.19572231308189</c:v>
                </c:pt>
                <c:pt idx="4">
                  <c:v>266.56085580600694</c:v>
                </c:pt>
                <c:pt idx="5">
                  <c:v>335.20621870677394</c:v>
                </c:pt>
                <c:pt idx="6">
                  <c:v>216.56959894007562</c:v>
                </c:pt>
                <c:pt idx="7">
                  <c:v>153.93751107876889</c:v>
                </c:pt>
                <c:pt idx="8">
                  <c:v>166.63046697600947</c:v>
                </c:pt>
                <c:pt idx="9">
                  <c:v>131.06169296987088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405376"/>
        <c:axId val="189404800"/>
      </c:scatterChart>
      <c:valAx>
        <c:axId val="189405376"/>
        <c:scaling>
          <c:orientation val="minMax"/>
        </c:scaling>
        <c:delete val="0"/>
        <c:axPos val="b"/>
        <c:majorGridlines>
          <c:spPr>
            <a:ln>
              <a:solidFill>
                <a:schemeClr val="accent6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Âge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89404800"/>
        <c:crosses val="autoZero"/>
        <c:crossBetween val="midCat"/>
        <c:majorUnit val="5"/>
      </c:valAx>
      <c:valAx>
        <c:axId val="189404800"/>
        <c:scaling>
          <c:orientation val="minMax"/>
          <c:max val="400"/>
          <c:min val="50"/>
        </c:scaling>
        <c:delete val="0"/>
        <c:axPos val="l"/>
        <c:majorGridlines>
          <c:spPr>
            <a:ln>
              <a:solidFill>
                <a:schemeClr val="accent6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89405376"/>
        <c:crosses val="autoZero"/>
        <c:crossBetween val="midCat"/>
        <c:majorUnit val="50"/>
      </c:valAx>
      <c:spPr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403249</xdr:colOff>
      <xdr:row>15</xdr:row>
      <xdr:rowOff>22411</xdr:rowOff>
    </xdr:from>
    <xdr:to>
      <xdr:col>11</xdr:col>
      <xdr:colOff>403249</xdr:colOff>
      <xdr:row>36</xdr:row>
      <xdr:rowOff>171824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746188</xdr:colOff>
      <xdr:row>15</xdr:row>
      <xdr:rowOff>0</xdr:rowOff>
    </xdr:from>
    <xdr:to>
      <xdr:col>18</xdr:col>
      <xdr:colOff>746188</xdr:colOff>
      <xdr:row>35</xdr:row>
      <xdr:rowOff>161636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0.20265</cdr:x>
      <cdr:y>0.13578</cdr:y>
    </cdr:from>
    <cdr:to>
      <cdr:x>0.44775</cdr:x>
      <cdr:y>0.2422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926517" y="552824"/>
          <a:ext cx="1120588" cy="433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200" b="1"/>
            <a:t>Hommes</a:t>
          </a:r>
        </a:p>
      </cdr:txBody>
    </cdr:sp>
  </cdr:relSizeAnchor>
  <cdr:relSizeAnchor xmlns:cdr="http://schemas.openxmlformats.org/drawingml/2006/chartDrawing">
    <cdr:from>
      <cdr:x>0.66797</cdr:x>
      <cdr:y>0.13725</cdr:y>
    </cdr:from>
    <cdr:to>
      <cdr:x>0.91307</cdr:x>
      <cdr:y>0.24367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053976" y="558800"/>
          <a:ext cx="1120588" cy="433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 b="1"/>
            <a:t>Femmes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topLeftCell="A13" zoomScaleNormal="100" workbookViewId="0">
      <selection activeCell="R38" sqref="R38"/>
    </sheetView>
  </sheetViews>
  <sheetFormatPr baseColWidth="10" defaultRowHeight="14.5" x14ac:dyDescent="0.35"/>
  <cols>
    <col min="2" max="2" width="10" customWidth="1"/>
  </cols>
  <sheetData>
    <row r="1" spans="1:19" x14ac:dyDescent="0.35">
      <c r="C1" s="2" t="s">
        <v>0</v>
      </c>
      <c r="D1" s="2" t="s">
        <v>1</v>
      </c>
      <c r="E1" s="2"/>
    </row>
    <row r="2" spans="1:19" x14ac:dyDescent="0.35">
      <c r="A2">
        <v>0</v>
      </c>
      <c r="B2" t="str">
        <f>CONCATENATE(A2,"-",A3-1)</f>
        <v>0-9</v>
      </c>
      <c r="C2" s="3">
        <v>263680</v>
      </c>
      <c r="D2" s="3">
        <v>253709</v>
      </c>
      <c r="E2" s="2"/>
    </row>
    <row r="3" spans="1:19" x14ac:dyDescent="0.35">
      <c r="A3">
        <v>10</v>
      </c>
      <c r="B3" t="str">
        <f t="shared" ref="B3:B11" si="0">CONCATENATE(A3,"-",A4-1)</f>
        <v>10-19</v>
      </c>
      <c r="C3" s="3">
        <v>207418</v>
      </c>
      <c r="D3" s="3">
        <v>209825</v>
      </c>
      <c r="E3" s="2"/>
    </row>
    <row r="4" spans="1:19" x14ac:dyDescent="0.35">
      <c r="A4">
        <v>20</v>
      </c>
      <c r="B4" t="str">
        <f t="shared" si="0"/>
        <v>20-24</v>
      </c>
      <c r="C4" s="3">
        <v>188587</v>
      </c>
      <c r="D4" s="3">
        <v>147209</v>
      </c>
      <c r="E4" s="2"/>
    </row>
    <row r="5" spans="1:19" x14ac:dyDescent="0.35">
      <c r="A5">
        <v>25</v>
      </c>
      <c r="B5" t="str">
        <f t="shared" si="0"/>
        <v>25-29</v>
      </c>
      <c r="C5" s="3">
        <v>289447</v>
      </c>
      <c r="D5" s="3">
        <v>157141</v>
      </c>
      <c r="E5" s="2"/>
    </row>
    <row r="6" spans="1:19" x14ac:dyDescent="0.35">
      <c r="A6">
        <v>30</v>
      </c>
      <c r="B6" t="str">
        <f t="shared" si="0"/>
        <v>30-34</v>
      </c>
      <c r="C6" s="3">
        <v>274595</v>
      </c>
      <c r="D6" s="3">
        <v>103014</v>
      </c>
      <c r="E6" s="2"/>
    </row>
    <row r="7" spans="1:19" x14ac:dyDescent="0.35">
      <c r="A7">
        <v>35</v>
      </c>
      <c r="B7" t="str">
        <f t="shared" si="0"/>
        <v>35-39</v>
      </c>
      <c r="C7" s="3">
        <v>172058</v>
      </c>
      <c r="D7" s="3">
        <v>51329</v>
      </c>
      <c r="E7" s="2"/>
    </row>
    <row r="8" spans="1:19" x14ac:dyDescent="0.35">
      <c r="A8">
        <v>40</v>
      </c>
      <c r="B8" t="str">
        <f t="shared" si="0"/>
        <v>40-44</v>
      </c>
      <c r="C8" s="3">
        <v>78461</v>
      </c>
      <c r="D8" s="3">
        <v>36229</v>
      </c>
      <c r="E8" s="2"/>
    </row>
    <row r="9" spans="1:19" x14ac:dyDescent="0.35">
      <c r="A9">
        <v>45</v>
      </c>
      <c r="B9" t="str">
        <f t="shared" si="0"/>
        <v>45-64</v>
      </c>
      <c r="C9" s="3">
        <v>165001</v>
      </c>
      <c r="D9" s="3">
        <v>107187</v>
      </c>
      <c r="E9" s="2"/>
    </row>
    <row r="10" spans="1:19" x14ac:dyDescent="0.35">
      <c r="A10">
        <v>65</v>
      </c>
      <c r="B10" t="str">
        <f t="shared" si="0"/>
        <v>65-84</v>
      </c>
      <c r="C10" s="3">
        <v>50634</v>
      </c>
      <c r="D10" s="3">
        <v>30387</v>
      </c>
      <c r="E10" s="2"/>
    </row>
    <row r="11" spans="1:19" x14ac:dyDescent="0.35">
      <c r="A11">
        <v>85</v>
      </c>
      <c r="B11" t="str">
        <f t="shared" si="0"/>
        <v>85-104</v>
      </c>
      <c r="C11" s="3">
        <v>1827</v>
      </c>
      <c r="D11" s="3">
        <v>1394</v>
      </c>
      <c r="E11" s="2"/>
    </row>
    <row r="12" spans="1:19" x14ac:dyDescent="0.35">
      <c r="A12">
        <v>105</v>
      </c>
      <c r="C12" s="3">
        <v>1691708</v>
      </c>
      <c r="D12" s="3">
        <v>1097424</v>
      </c>
      <c r="E12" s="2"/>
      <c r="F12" s="2"/>
    </row>
    <row r="13" spans="1:19" x14ac:dyDescent="0.35">
      <c r="C13" s="3"/>
      <c r="D13" s="3"/>
      <c r="E13" s="2"/>
      <c r="F13" s="2"/>
    </row>
    <row r="14" spans="1:19" x14ac:dyDescent="0.35">
      <c r="C14" s="2" t="s">
        <v>3</v>
      </c>
      <c r="D14" s="2"/>
      <c r="E14" s="2"/>
      <c r="H14" s="2"/>
    </row>
    <row r="15" spans="1:19" x14ac:dyDescent="0.35">
      <c r="B15" t="s">
        <v>2</v>
      </c>
      <c r="C15" s="2" t="s">
        <v>0</v>
      </c>
      <c r="D15" s="2" t="s">
        <v>1</v>
      </c>
      <c r="E15" s="2"/>
      <c r="G15" s="8" t="s">
        <v>5</v>
      </c>
      <c r="H15" s="8"/>
      <c r="I15" s="8"/>
      <c r="J15" s="8"/>
      <c r="K15" s="8"/>
      <c r="L15" s="8"/>
      <c r="N15" s="9" t="s">
        <v>6</v>
      </c>
      <c r="O15" s="9"/>
      <c r="P15" s="9"/>
      <c r="Q15" s="9"/>
      <c r="R15" s="9"/>
      <c r="S15" s="9"/>
    </row>
    <row r="16" spans="1:19" x14ac:dyDescent="0.35">
      <c r="B16" s="4">
        <f>A2</f>
        <v>0</v>
      </c>
      <c r="C16" s="1">
        <f>-C2/($A3-$A2)</f>
        <v>-26368</v>
      </c>
      <c r="D16" s="1">
        <f>D2/($A3-$A2)</f>
        <v>25370.9</v>
      </c>
      <c r="F16" s="4"/>
      <c r="G16" s="1"/>
      <c r="H16" s="1"/>
    </row>
    <row r="17" spans="2:23" x14ac:dyDescent="0.35">
      <c r="B17" s="5">
        <f>B18-0.00001</f>
        <v>9.9999900000000004</v>
      </c>
      <c r="C17" s="6">
        <f>C16</f>
        <v>-26368</v>
      </c>
      <c r="D17" s="6">
        <f>D16</f>
        <v>25370.9</v>
      </c>
      <c r="F17" s="7"/>
      <c r="G17" s="6"/>
      <c r="H17" s="6"/>
    </row>
    <row r="18" spans="2:23" x14ac:dyDescent="0.35">
      <c r="B18" s="4">
        <f t="shared" ref="B18" si="1">A3</f>
        <v>10</v>
      </c>
      <c r="C18" s="1">
        <f>-C3/($A4-$A3)</f>
        <v>-20741.8</v>
      </c>
      <c r="D18" s="1">
        <f>D3/($A4-$A3)</f>
        <v>20982.5</v>
      </c>
      <c r="F18" s="4"/>
      <c r="G18" s="1"/>
      <c r="H18" s="1"/>
      <c r="V18" s="10" t="s">
        <v>2</v>
      </c>
      <c r="W18" s="10" t="s">
        <v>4</v>
      </c>
    </row>
    <row r="19" spans="2:23" x14ac:dyDescent="0.35">
      <c r="B19" s="5">
        <f>B20-0.00001</f>
        <v>19.99999</v>
      </c>
      <c r="C19" s="6">
        <f>C18</f>
        <v>-20741.8</v>
      </c>
      <c r="D19" s="6">
        <f>D18</f>
        <v>20982.5</v>
      </c>
      <c r="F19" s="4"/>
      <c r="G19" s="1"/>
      <c r="H19" s="1"/>
      <c r="V19" s="10">
        <f>AVERAGE(A2:A3)</f>
        <v>5</v>
      </c>
      <c r="W19" s="11">
        <f>100*C2/D2</f>
        <v>103.93009313820164</v>
      </c>
    </row>
    <row r="20" spans="2:23" x14ac:dyDescent="0.35">
      <c r="B20" s="4">
        <f>A4</f>
        <v>20</v>
      </c>
      <c r="C20" s="1">
        <f>-C4/($A5-$A4)</f>
        <v>-37717.4</v>
      </c>
      <c r="D20" s="1">
        <f>D4/($A5-$A4)</f>
        <v>29441.8</v>
      </c>
      <c r="F20" s="5"/>
      <c r="G20" s="6"/>
      <c r="H20" s="6"/>
      <c r="V20" s="10">
        <f>AVERAGE(A3:A4)</f>
        <v>15</v>
      </c>
      <c r="W20" s="11">
        <f>100*C3/D3</f>
        <v>98.852853568449902</v>
      </c>
    </row>
    <row r="21" spans="2:23" x14ac:dyDescent="0.35">
      <c r="B21" s="5">
        <f>B22-0.00001</f>
        <v>24.99999</v>
      </c>
      <c r="C21" s="6">
        <f>C20</f>
        <v>-37717.4</v>
      </c>
      <c r="D21" s="6">
        <f>D20</f>
        <v>29441.8</v>
      </c>
      <c r="V21" s="10">
        <f>AVERAGE(A4:A5)</f>
        <v>22.5</v>
      </c>
      <c r="W21" s="11">
        <f>100*C4/D4</f>
        <v>128.10833576751421</v>
      </c>
    </row>
    <row r="22" spans="2:23" x14ac:dyDescent="0.35">
      <c r="B22" s="4">
        <f>A5</f>
        <v>25</v>
      </c>
      <c r="C22" s="1">
        <f>-C5/($A6-$A5)</f>
        <v>-57889.4</v>
      </c>
      <c r="D22" s="1">
        <f>D5/($A6-$A5)</f>
        <v>31428.2</v>
      </c>
      <c r="F22" s="5"/>
      <c r="G22" s="6"/>
      <c r="H22" s="6"/>
      <c r="V22" s="10">
        <f>AVERAGE(A5:A6)</f>
        <v>27.5</v>
      </c>
      <c r="W22" s="11">
        <f>100*C5/D5</f>
        <v>184.19572231308189</v>
      </c>
    </row>
    <row r="23" spans="2:23" x14ac:dyDescent="0.35">
      <c r="B23" s="5">
        <f>B24-0.00001</f>
        <v>29.99999</v>
      </c>
      <c r="C23" s="6">
        <f>C22</f>
        <v>-57889.4</v>
      </c>
      <c r="D23" s="6">
        <f>D22</f>
        <v>31428.2</v>
      </c>
      <c r="F23" s="4"/>
      <c r="G23" s="1"/>
      <c r="H23" s="1"/>
      <c r="V23" s="10">
        <f>AVERAGE(A6:A7)</f>
        <v>32.5</v>
      </c>
      <c r="W23" s="11">
        <f>100*C6/D6</f>
        <v>266.56085580600694</v>
      </c>
    </row>
    <row r="24" spans="2:23" x14ac:dyDescent="0.35">
      <c r="B24" s="4">
        <f>A6</f>
        <v>30</v>
      </c>
      <c r="C24" s="1">
        <f>-C6/($A7-$A6)</f>
        <v>-54919</v>
      </c>
      <c r="D24" s="1">
        <f>D6/($A7-$A6)</f>
        <v>20602.8</v>
      </c>
      <c r="F24" s="5"/>
      <c r="G24" s="6"/>
      <c r="H24" s="6"/>
      <c r="V24" s="10">
        <f>AVERAGE(A7:A8)</f>
        <v>37.5</v>
      </c>
      <c r="W24" s="11">
        <f>100*C7/D7</f>
        <v>335.20621870677394</v>
      </c>
    </row>
    <row r="25" spans="2:23" x14ac:dyDescent="0.35">
      <c r="B25" s="5">
        <f>B26-0.00001</f>
        <v>34.999989999999997</v>
      </c>
      <c r="C25" s="6">
        <f>C24</f>
        <v>-54919</v>
      </c>
      <c r="D25" s="6">
        <f>D24</f>
        <v>20602.8</v>
      </c>
      <c r="V25" s="10">
        <f>AVERAGE(A8:A9)</f>
        <v>42.5</v>
      </c>
      <c r="W25" s="11">
        <f>100*C8/D8</f>
        <v>216.56959894007562</v>
      </c>
    </row>
    <row r="26" spans="2:23" x14ac:dyDescent="0.35">
      <c r="B26" s="4">
        <f>A7</f>
        <v>35</v>
      </c>
      <c r="C26" s="1">
        <f>-C7/($A8-$A7)</f>
        <v>-34411.599999999999</v>
      </c>
      <c r="D26" s="1">
        <f>D7/($A8-$A7)</f>
        <v>10265.799999999999</v>
      </c>
      <c r="V26" s="10">
        <f>AVERAGE(A9:A10)</f>
        <v>55</v>
      </c>
      <c r="W26" s="11">
        <f>100*C9/D9</f>
        <v>153.93751107876889</v>
      </c>
    </row>
    <row r="27" spans="2:23" x14ac:dyDescent="0.35">
      <c r="B27" s="5">
        <f>B28-0.00001</f>
        <v>39.999989999999997</v>
      </c>
      <c r="C27" s="6">
        <f>C26</f>
        <v>-34411.599999999999</v>
      </c>
      <c r="D27" s="6">
        <f>D26</f>
        <v>10265.799999999999</v>
      </c>
      <c r="V27" s="10">
        <f>AVERAGE(A10:A11)</f>
        <v>75</v>
      </c>
      <c r="W27" s="11">
        <f>100*C10/D10</f>
        <v>166.63046697600947</v>
      </c>
    </row>
    <row r="28" spans="2:23" x14ac:dyDescent="0.35">
      <c r="B28" s="4">
        <f>A8</f>
        <v>40</v>
      </c>
      <c r="C28" s="1">
        <f>-C8/($A9-$A8)</f>
        <v>-15692.2</v>
      </c>
      <c r="D28" s="1">
        <f>D8/($A9-$A8)</f>
        <v>7245.8</v>
      </c>
      <c r="V28" s="10">
        <f>AVERAGE(A11:A12)</f>
        <v>95</v>
      </c>
      <c r="W28" s="11">
        <f>100*C11/D11</f>
        <v>131.06169296987088</v>
      </c>
    </row>
    <row r="29" spans="2:23" x14ac:dyDescent="0.35">
      <c r="B29" s="5">
        <f>B30-0.00001</f>
        <v>44.999989999999997</v>
      </c>
      <c r="C29" s="6">
        <f>C28</f>
        <v>-15692.2</v>
      </c>
      <c r="D29" s="6">
        <f>D28</f>
        <v>7245.8</v>
      </c>
    </row>
    <row r="30" spans="2:23" x14ac:dyDescent="0.35">
      <c r="B30" s="4">
        <f>A9</f>
        <v>45</v>
      </c>
      <c r="C30" s="1">
        <f>-C9/($A10-$A9)</f>
        <v>-8250.0499999999993</v>
      </c>
      <c r="D30" s="1">
        <f>D9/($A10-$A9)</f>
        <v>5359.35</v>
      </c>
    </row>
    <row r="31" spans="2:23" x14ac:dyDescent="0.35">
      <c r="B31" s="5">
        <f>B32-0.00001</f>
        <v>64.999989999999997</v>
      </c>
      <c r="C31" s="6">
        <f>C30</f>
        <v>-8250.0499999999993</v>
      </c>
      <c r="D31" s="6">
        <f>D30</f>
        <v>5359.35</v>
      </c>
    </row>
    <row r="32" spans="2:23" x14ac:dyDescent="0.35">
      <c r="B32" s="4">
        <f>A10</f>
        <v>65</v>
      </c>
      <c r="C32" s="1">
        <f>-C10/($A11-$A10)</f>
        <v>-2531.6999999999998</v>
      </c>
      <c r="D32" s="1">
        <f>D10/($A11-$A10)</f>
        <v>1519.35</v>
      </c>
    </row>
    <row r="33" spans="2:4" x14ac:dyDescent="0.35">
      <c r="B33" s="5">
        <f>B34-0.00001</f>
        <v>84.999989999999997</v>
      </c>
      <c r="C33" s="6">
        <f>C32</f>
        <v>-2531.6999999999998</v>
      </c>
      <c r="D33" s="6">
        <f>D32</f>
        <v>1519.35</v>
      </c>
    </row>
    <row r="34" spans="2:4" x14ac:dyDescent="0.35">
      <c r="B34" s="4">
        <f>A11</f>
        <v>85</v>
      </c>
      <c r="C34" s="1">
        <f>-C11/($A12-$A11)</f>
        <v>-91.35</v>
      </c>
      <c r="D34" s="1">
        <f>D11/($A12-$A11)</f>
        <v>69.7</v>
      </c>
    </row>
    <row r="35" spans="2:4" x14ac:dyDescent="0.35">
      <c r="B35" s="5">
        <f>B36-0.00001</f>
        <v>104.99999</v>
      </c>
      <c r="C35" s="6">
        <f>C34</f>
        <v>-91.35</v>
      </c>
      <c r="D35" s="6">
        <f>D34</f>
        <v>69.7</v>
      </c>
    </row>
    <row r="36" spans="2:4" x14ac:dyDescent="0.35">
      <c r="B36">
        <v>105</v>
      </c>
      <c r="C36">
        <v>0</v>
      </c>
      <c r="D36">
        <v>0</v>
      </c>
    </row>
  </sheetData>
  <mergeCells count="2">
    <mergeCell ref="G15:L15"/>
    <mergeCell ref="N15:S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Université Paris 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2023-11-20T14:19:07Z</dcterms:created>
  <dcterms:modified xsi:type="dcterms:W3CDTF">2023-11-20T15:51:50Z</dcterms:modified>
</cp:coreProperties>
</file>