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3 Analyse des données démographiques\03. Effet de structure\"/>
    </mc:Choice>
  </mc:AlternateContent>
  <xr:revisionPtr revIDLastSave="0" documentId="13_ncr:1_{8836403A-D1A4-4E93-A651-4208792AB9E4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Exo 1" sheetId="1" r:id="rId1"/>
    <sheet name="Exo 1 résultats" sheetId="2" r:id="rId2"/>
    <sheet name="Structure par âge" sheetId="3" r:id="rId3"/>
  </sheets>
  <calcPr calcId="191029" iterate="1"/>
</workbook>
</file>

<file path=xl/calcChain.xml><?xml version="1.0" encoding="utf-8"?>
<calcChain xmlns="http://schemas.openxmlformats.org/spreadsheetml/2006/main">
  <c r="I45" i="3" l="1"/>
  <c r="I46" i="3" s="1"/>
  <c r="I43" i="3"/>
  <c r="I44" i="3" s="1"/>
  <c r="I41" i="3"/>
  <c r="I42" i="3" s="1"/>
  <c r="I39" i="3"/>
  <c r="I40" i="3" s="1"/>
  <c r="I37" i="3"/>
  <c r="I38" i="3" s="1"/>
  <c r="I35" i="3"/>
  <c r="I36" i="3" s="1"/>
  <c r="I33" i="3"/>
  <c r="I34" i="3" s="1"/>
  <c r="I31" i="3"/>
  <c r="I32" i="3" s="1"/>
  <c r="I29" i="3"/>
  <c r="I30" i="3" s="1"/>
  <c r="I27" i="3"/>
  <c r="I28" i="3" s="1"/>
  <c r="I25" i="3"/>
  <c r="I26" i="3" s="1"/>
  <c r="I23" i="3"/>
  <c r="I24" i="3" s="1"/>
  <c r="I21" i="3"/>
  <c r="I22" i="3" s="1"/>
  <c r="I19" i="3"/>
  <c r="I20" i="3" s="1"/>
  <c r="I17" i="3"/>
  <c r="I18" i="3" s="1"/>
  <c r="I15" i="3"/>
  <c r="I16" i="3" s="1"/>
  <c r="I13" i="3"/>
  <c r="I14" i="3" s="1"/>
  <c r="I11" i="3"/>
  <c r="I12" i="3" s="1"/>
  <c r="I9" i="3"/>
  <c r="I10" i="3" s="1"/>
  <c r="I7" i="3"/>
  <c r="I8" i="3" s="1"/>
  <c r="H46" i="3"/>
  <c r="H44" i="3"/>
  <c r="H42" i="3"/>
  <c r="H40" i="3"/>
  <c r="H38" i="3"/>
  <c r="H36" i="3"/>
  <c r="H34" i="3"/>
  <c r="H32" i="3"/>
  <c r="H30" i="3"/>
  <c r="H28" i="3"/>
  <c r="H26" i="3"/>
  <c r="H24" i="3"/>
  <c r="H22" i="3"/>
  <c r="H20" i="3"/>
  <c r="H18" i="3"/>
  <c r="H16" i="3"/>
  <c r="H14" i="3"/>
  <c r="H12" i="3"/>
  <c r="H10" i="3"/>
  <c r="H8" i="3"/>
  <c r="H45" i="3"/>
  <c r="H43" i="3"/>
  <c r="H41" i="3"/>
  <c r="H39" i="3"/>
  <c r="H37" i="3"/>
  <c r="H35" i="3"/>
  <c r="H33" i="3"/>
  <c r="H31" i="3"/>
  <c r="H29" i="3"/>
  <c r="H27" i="3"/>
  <c r="H25" i="3"/>
  <c r="H23" i="3"/>
  <c r="H21" i="3"/>
  <c r="H19" i="3"/>
  <c r="H17" i="3"/>
  <c r="H15" i="3"/>
  <c r="H13" i="3"/>
  <c r="H11" i="3"/>
  <c r="H9" i="3"/>
  <c r="H7" i="3"/>
  <c r="G46" i="3"/>
  <c r="G44" i="3"/>
  <c r="G42" i="3"/>
  <c r="G40" i="3"/>
  <c r="G38" i="3"/>
  <c r="G36" i="3"/>
  <c r="G34" i="3"/>
  <c r="G32" i="3"/>
  <c r="G30" i="3"/>
  <c r="G28" i="3"/>
  <c r="G26" i="3"/>
  <c r="G24" i="3"/>
  <c r="G22" i="3"/>
  <c r="G20" i="3"/>
  <c r="G18" i="3"/>
  <c r="G16" i="3"/>
  <c r="G14" i="3"/>
  <c r="G12" i="3"/>
  <c r="G10" i="3"/>
  <c r="G8" i="3"/>
  <c r="D28" i="3"/>
  <c r="B28" i="3"/>
  <c r="D35" i="2"/>
  <c r="D34" i="2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C28" i="3" s="1"/>
  <c r="G32" i="2"/>
  <c r="G31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6" i="2"/>
  <c r="K7" i="2"/>
  <c r="L7" i="2"/>
  <c r="G28" i="2"/>
  <c r="I28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7" i="2"/>
  <c r="C28" i="2"/>
  <c r="E2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7" i="2"/>
  <c r="D8" i="2"/>
  <c r="D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E28" i="3" l="1"/>
  <c r="D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8" authorId="0" shapeId="0" xr:uid="{0E043C67-0888-46D8-AA83-4CE7752AD78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Pour 1000 personnes, on dénombre 5 décès par an en Algérie.</t>
        </r>
      </text>
    </comment>
    <comment ref="G28" authorId="0" shapeId="0" xr:uid="{C84B4C44-615C-428F-875C-53883B32143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Pour 1000 personnes, on dénombre 9 décès par an en France.</t>
        </r>
      </text>
    </comment>
    <comment ref="G31" authorId="0" shapeId="0" xr:uid="{11ADD5FC-EFD2-47C0-B20D-982816559BF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 la structure par âge de la France était la même que celle de l'Algérie, le taux brut de mortalité de la France serait de 2,7 pour 1000.</t>
        </r>
      </text>
    </comment>
    <comment ref="G32" authorId="0" shapeId="0" xr:uid="{FDDBE6BF-A047-44AE-BF55-A24E9C422FF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 moyenne à chaque âge, la mortalité en Algérie est 1,8 fois plus élevée que celle de la France :
TBM Algérie / Indice de mortalité standardisé de la France</t>
        </r>
      </text>
    </comment>
    <comment ref="D34" authorId="0" shapeId="0" xr:uid="{8763304A-265F-4625-96C8-E0DA8945A7B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 la structure par âge de l'Algérie était la même que celle de la France, le taux brut de mortalité de l'Algérie serait de 13,6 pour 1000.</t>
        </r>
      </text>
    </comment>
    <comment ref="D35" authorId="0" shapeId="0" xr:uid="{DE20DFFA-9738-4E72-9ECB-344C30FC6E67}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 xml:space="preserve">
En moyenne à chaque âge, la mortalité en Algérie est 1,5 fois plus élevée que celle de la France :
Indice de mortalité standardisé de l'Algérie / TBM de la France</t>
        </r>
      </text>
    </comment>
  </commentList>
</comments>
</file>

<file path=xl/sharedStrings.xml><?xml version="1.0" encoding="utf-8"?>
<sst xmlns="http://schemas.openxmlformats.org/spreadsheetml/2006/main" count="108" uniqueCount="46">
  <si>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</si>
  <si>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</si>
  <si>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</si>
  <si>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</si>
  <si>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</si>
  <si>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</si>
  <si>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</si>
  <si>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</si>
  <si>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</si>
  <si>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</si>
  <si>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</si>
  <si>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</si>
  <si>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</si>
  <si>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</si>
  <si>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</si>
  <si>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</si>
  <si>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</si>
  <si>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</si>
  <si>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</si>
  <si>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95+</t>
  </si>
  <si>
    <t>Taux de mortalité pour 1000</t>
  </si>
  <si>
    <t>Pop. Moyenne (milliers)</t>
  </si>
  <si>
    <t>Groupe d'âges</t>
  </si>
  <si>
    <t>Algérie</t>
  </si>
  <si>
    <t>France</t>
  </si>
  <si>
    <t>1) Comparez la mortalité par âge de l'Algérie à celle de la France</t>
  </si>
  <si>
    <t>2) Comparez les taux bruts de mortalité de l'Algérie et de la France</t>
  </si>
  <si>
    <t>3) Déterminez un indice comparant les niveaux de la mortalité en Algérie et en France</t>
  </si>
  <si>
    <t>IDUP/L3/Analyse des données démographiques/JFL</t>
  </si>
  <si>
    <t>Source: Division de la Population des Nations Unies. World population Prospects. The 2017 Revision</t>
  </si>
  <si>
    <t>Comparaison de la mortalité Algérie_France. Période 2010-2015</t>
  </si>
  <si>
    <t>fi Algérie</t>
  </si>
  <si>
    <t>Total</t>
  </si>
  <si>
    <t>fi x ti</t>
  </si>
  <si>
    <t>TBM</t>
  </si>
  <si>
    <t>fi France</t>
  </si>
  <si>
    <t>Indice de mortalité standardisé</t>
  </si>
  <si>
    <t>1) Structure de référence : Algérie</t>
  </si>
  <si>
    <t>Indice comparatif de mortalité</t>
  </si>
  <si>
    <t xml:space="preserve">2) Structure de référence : la France </t>
  </si>
  <si>
    <t>Risque relatif :
 ti Algérie / 
ti France</t>
  </si>
  <si>
    <t>Structure relative :
fi Algérie / 
fi France</t>
  </si>
  <si>
    <t>Pop en %</t>
  </si>
  <si>
    <t>Âge</t>
  </si>
  <si>
    <t>Densité pour 5 ans Algérie</t>
  </si>
  <si>
    <t>Densité pour 5 ans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</si>
</sst>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#\ ###\ ##0;\-#\ ###\ ###\ ##0;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0" fillId="0" borderId="3" xfId="0" applyBorder="1"/>
    <xf numFmtId="165" fontId="0" fillId="0" borderId="4" xfId="0" applyNumberFormat="1" applyBorder="1"/>
    <xf numFmtId="0" fontId="0" fillId="0" borderId="5" xfId="0" applyBorder="1"/>
    <xf numFmtId="165" fontId="0" fillId="0" borderId="6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3" xfId="0" applyNumberFormat="1" applyBorder="1"/>
    <xf numFmtId="164" fontId="0" fillId="0" borderId="5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0" fillId="0" borderId="10" xfId="0" applyNumberFormat="1" applyBorder="1"/>
    <xf numFmtId="164" fontId="0" fillId="0" borderId="4" xfId="0" applyNumberFormat="1" applyBorder="1"/>
    <xf numFmtId="165" fontId="0" fillId="0" borderId="11" xfId="0" applyNumberFormat="1" applyBorder="1"/>
    <xf numFmtId="164" fontId="0" fillId="0" borderId="6" xfId="0" applyNumberFormat="1" applyBorder="1"/>
    <xf numFmtId="0" fontId="0" fillId="2" borderId="3" xfId="0" applyFill="1" applyBorder="1"/>
    <xf numFmtId="164" fontId="0" fillId="2" borderId="3" xfId="0" applyNumberFormat="1" applyFill="1" applyBorder="1"/>
    <xf numFmtId="165" fontId="0" fillId="2" borderId="10" xfId="0" applyNumberFormat="1" applyFill="1" applyBorder="1"/>
    <xf numFmtId="164" fontId="0" fillId="2" borderId="4" xfId="0" applyNumberFormat="1" applyFill="1" applyBorder="1" applyAlignment="1">
      <alignment vertical="center" wrapText="1"/>
    </xf>
    <xf numFmtId="165" fontId="0" fillId="2" borderId="4" xfId="0" applyNumberFormat="1" applyFill="1" applyBorder="1" applyAlignment="1">
      <alignment vertical="center" wrapText="1"/>
    </xf>
    <xf numFmtId="164" fontId="0" fillId="2" borderId="4" xfId="0" applyNumberFormat="1" applyFill="1" applyBorder="1"/>
    <xf numFmtId="165" fontId="0" fillId="2" borderId="4" xfId="0" applyNumberFormat="1" applyFill="1" applyBorder="1"/>
    <xf numFmtId="0" fontId="1" fillId="0" borderId="0" xfId="0" applyFont="1"/>
    <xf numFmtId="0" fontId="2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0" fillId="2" borderId="4" xfId="1" applyFont="1" applyFill="1" applyBorder="1"/>
    <xf numFmtId="9" fontId="0" fillId="0" borderId="0" xfId="0" applyNumberFormat="1"/>
    <xf numFmtId="9" fontId="0" fillId="2" borderId="6" xfId="1" applyFont="1" applyFill="1" applyBorder="1"/>
    <xf numFmtId="2" fontId="4" fillId="0" borderId="0" xfId="0" applyNumberFormat="1" applyFont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2" borderId="10" xfId="0" applyNumberFormat="1" applyFill="1" applyBorder="1" applyAlignment="1">
      <alignment vertical="center" wrapText="1"/>
    </xf>
    <xf numFmtId="164" fontId="0" fillId="0" borderId="10" xfId="0" applyNumberFormat="1" applyBorder="1"/>
    <xf numFmtId="164" fontId="0" fillId="2" borderId="10" xfId="0" applyNumberFormat="1" applyFill="1" applyBorder="1"/>
    <xf numFmtId="164" fontId="0" fillId="0" borderId="11" xfId="0" applyNumberFormat="1" applyBorder="1"/>
    <xf numFmtId="0" fontId="0" fillId="0" borderId="9" xfId="0" applyBorder="1" applyAlignment="1">
      <alignment horizontal="center" vertical="center" wrapText="1"/>
    </xf>
    <xf numFmtId="2" fontId="4" fillId="3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7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4" fillId="3" borderId="0" xfId="0" applyFont="1" applyFill="1"/>
    <xf numFmtId="2" fontId="0" fillId="0" borderId="1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165" fontId="0" fillId="2" borderId="10" xfId="0" applyNumberFormat="1" applyFill="1" applyBorder="1" applyAlignment="1">
      <alignment vertical="center" wrapText="1"/>
    </xf>
    <xf numFmtId="9" fontId="0" fillId="0" borderId="4" xfId="1" applyFont="1" applyBorder="1"/>
    <xf numFmtId="9" fontId="0" fillId="0" borderId="6" xfId="1" applyFont="1" applyBorder="1"/>
    <xf numFmtId="165" fontId="1" fillId="0" borderId="0" xfId="0" applyNumberFormat="1" applyFont="1"/>
    <xf numFmtId="9" fontId="1" fillId="0" borderId="0" xfId="1" applyFont="1"/>
    <xf numFmtId="9" fontId="0" fillId="0" borderId="4" xfId="0" applyNumberFormat="1" applyBorder="1"/>
    <xf numFmtId="0" fontId="0" fillId="0" borderId="6" xfId="0" applyBorder="1"/>
    <xf numFmtId="2" fontId="0" fillId="0" borderId="7" xfId="0" applyNumberFormat="1" applyBorder="1" applyAlignment="1">
      <alignment horizontal="center" vertical="center" wrapText="1"/>
    </xf>
    <xf numFmtId="9" fontId="0" fillId="0" borderId="10" xfId="0" applyNumberFormat="1" applyBorder="1"/>
    <xf numFmtId="0" fontId="0" fillId="0" borderId="11" xfId="0" applyBorder="1"/>
    <xf numFmtId="2" fontId="7" fillId="0" borderId="0" xfId="0" applyNumberFormat="1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9" fontId="0" fillId="2" borderId="4" xfId="1" applyFont="1" applyFill="1" applyBorder="1" applyAlignment="1">
      <alignment horizontal="center"/>
    </xf>
    <xf numFmtId="2" fontId="0" fillId="2" borderId="4" xfId="1" applyNumberFormat="1" applyFont="1" applyFill="1" applyBorder="1" applyAlignment="1">
      <alignment horizontal="center"/>
    </xf>
    <xf numFmtId="9" fontId="0" fillId="2" borderId="6" xfId="1" applyFont="1" applyFill="1" applyBorder="1" applyAlignment="1">
      <alignment horizontal="center"/>
    </xf>
    <xf numFmtId="2" fontId="0" fillId="2" borderId="6" xfId="1" applyNumberFormat="1" applyFon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9" fontId="0" fillId="0" borderId="14" xfId="1" applyFon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83814523184598E-2"/>
          <c:y val="2.84789644012945E-2"/>
          <c:w val="0.83606452318460189"/>
          <c:h val="0.87366303250555222"/>
        </c:manualLayout>
      </c:layout>
      <c:lineChart>
        <c:grouping val="standard"/>
        <c:varyColors val="0"/>
        <c:ser>
          <c:idx val="0"/>
          <c:order val="0"/>
          <c:tx>
            <c:strRef>
              <c:f>'Exo 1 résultats'!$L$6</c:f>
              <c:strCache>
                <c:ptCount val="1"/>
                <c:pt idx="0">
                  <c:v>Risque relatif :
 ti Algérie / 
ti France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'Exo 1 résultats'!$K$7:$K$26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'Exo 1 résultats'!$L$7:$L$26</c:f>
              <c:numCache>
                <c:formatCode>0.0</c:formatCode>
                <c:ptCount val="20"/>
                <c:pt idx="0">
                  <c:v>8.8345158691412475</c:v>
                </c:pt>
                <c:pt idx="1">
                  <c:v>5.8069116959459883</c:v>
                </c:pt>
                <c:pt idx="2">
                  <c:v>4.355904715220861</c:v>
                </c:pt>
                <c:pt idx="3">
                  <c:v>2.3717780917456364</c:v>
                </c:pt>
                <c:pt idx="4">
                  <c:v>1.8119977755832279</c:v>
                </c:pt>
                <c:pt idx="5">
                  <c:v>1.8106099520394954</c:v>
                </c:pt>
                <c:pt idx="6">
                  <c:v>1.8031693751932367</c:v>
                </c:pt>
                <c:pt idx="7">
                  <c:v>1.6066888257249108</c:v>
                </c:pt>
                <c:pt idx="8">
                  <c:v>1.3709751778624768</c:v>
                </c:pt>
                <c:pt idx="9">
                  <c:v>1.1719549991910032</c:v>
                </c:pt>
                <c:pt idx="10">
                  <c:v>1.0763626322699473</c:v>
                </c:pt>
                <c:pt idx="11">
                  <c:v>1.1469545275222195</c:v>
                </c:pt>
                <c:pt idx="12">
                  <c:v>1.3186050400055189</c:v>
                </c:pt>
                <c:pt idx="13">
                  <c:v>1.5219718955497838</c:v>
                </c:pt>
                <c:pt idx="14">
                  <c:v>1.6778750286215161</c:v>
                </c:pt>
                <c:pt idx="15">
                  <c:v>1.7668849853193849</c:v>
                </c:pt>
                <c:pt idx="16">
                  <c:v>1.700571765118454</c:v>
                </c:pt>
                <c:pt idx="17">
                  <c:v>1.5392095094691522</c:v>
                </c:pt>
                <c:pt idx="18">
                  <c:v>1.349194284122212</c:v>
                </c:pt>
                <c:pt idx="19">
                  <c:v>1.1817289581571868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7-46E8-A336-55F6039018EE}"/>
            </c:ext>
          </c:extLst>
        </c:ser>
        <c:ser>
          <c:idx val="1"/>
          <c:order val="1"/>
          <c:tx>
            <c:strRef>
              <c:f>'Exo 1 résultats'!$M$6</c:f>
              <c:strCache>
                <c:ptCount val="1"/>
                <c:pt idx="0">
                  <c:v>Structure relative :
fi Algérie / 
fi France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'Exo 1 résultats'!$K$7:$K$26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'Exo 1 résultats'!$M$7:$M$26</c:f>
              <c:numCache>
                <c:formatCode>0.0</c:formatCode>
                <c:ptCount val="20"/>
                <c:pt idx="0">
                  <c:v>1.830215701784502</c:v>
                </c:pt>
                <c:pt idx="1">
                  <c:v>1.4445367357070635</c:v>
                </c:pt>
                <c:pt idx="2">
                  <c:v>1.2981059668192727</c:v>
                </c:pt>
                <c:pt idx="3">
                  <c:v>1.481002921503521</c:v>
                </c:pt>
                <c:pt idx="4">
                  <c:v>1.6347452518161585</c:v>
                </c:pt>
                <c:pt idx="5">
                  <c:v>1.5777269303160308</c:v>
                </c:pt>
                <c:pt idx="6">
                  <c:v>1.4166064678084982</c:v>
                </c:pt>
                <c:pt idx="7">
                  <c:v>1.128694954470735</c:v>
                </c:pt>
                <c:pt idx="8">
                  <c:v>0.88636187614962325</c:v>
                </c:pt>
                <c:pt idx="9">
                  <c:v>0.75619049977868691</c:v>
                </c:pt>
                <c:pt idx="10">
                  <c:v>0.64758669865855223</c:v>
                </c:pt>
                <c:pt idx="11">
                  <c:v>0.55789327676615452</c:v>
                </c:pt>
                <c:pt idx="12">
                  <c:v>0.44020017861748773</c:v>
                </c:pt>
                <c:pt idx="13">
                  <c:v>0.39128328790738087</c:v>
                </c:pt>
                <c:pt idx="14">
                  <c:v>0.40853759991529648</c:v>
                </c:pt>
                <c:pt idx="15">
                  <c:v>0.33156080829045109</c:v>
                </c:pt>
                <c:pt idx="16">
                  <c:v>0.23682580909356521</c:v>
                </c:pt>
                <c:pt idx="17">
                  <c:v>0.14239482073022913</c:v>
                </c:pt>
                <c:pt idx="18">
                  <c:v>0.10818512429489867</c:v>
                </c:pt>
                <c:pt idx="19">
                  <c:v>7.8349260865606951E-2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7-46E8-A336-55F603901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590896"/>
        <c:axId val="466592864"/>
      </c:lineChart>
      <c:catAx>
        <c:axId val="46659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592864"/>
        <c:crosses val="autoZero"/>
        <c:auto val="1"/>
        <c:lblAlgn val="ctr"/>
        <c:lblOffset val="100"/>
        <c:noMultiLvlLbl val="0"/>
      </c:catAx>
      <c:valAx>
        <c:axId val="4665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59089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4166666666666667"/>
          <c:y val="0.30592832626690897"/>
          <c:w val="0.44166666666666671"/>
          <c:h val="0.260176054916212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'Exo 1 résultats'!$B$6</c:f>
          <c:strCache>
            <c:ptCount val="1"/>
            <c:pt idx="0">
              <c:v>Taux de mortalité pour 1000</c:v>
            </c:pt>
          </c:strCache>
        </c:strRef>
      </c:tx>
      <c:layout>
        <c:manualLayout>
          <c:xMode val="edge"/>
          <c:yMode val="edge"/>
          <c:x val="0.15054155730533683"/>
          <c:y val="5.128205128205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597747156605424"/>
          <c:y val="3.8025842923480713E-2"/>
          <c:w val="0.85346697287839024"/>
          <c:h val="0.86595073692711488"/>
        </c:manualLayout>
      </c:layout>
      <c:lineChart>
        <c:grouping val="standard"/>
        <c:varyColors val="0"/>
        <c:ser>
          <c:idx val="0"/>
          <c:order val="0"/>
          <c:tx>
            <c:strRef>
              <c:f>'Exo 1 résultats'!$B$5:$E$5</c:f>
              <c:strCache>
                <c:ptCount val="1"/>
                <c:pt idx="0">
                  <c:v>Algérie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'Exo 1 résultats'!$A$7:$A$26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'Exo 1 résultats'!$B$7:$B$26</c:f>
              <c:numCache>
                <c:formatCode>0.0</c:formatCode>
                <c:ptCount val="20"/>
                <c:pt idx="0">
                  <c:v>7.1889892469485179</c:v>
                </c:pt>
                <c:pt idx="1">
                  <c:v>0.39608826654229712</c:v>
                </c:pt>
                <c:pt idx="2">
                  <c:v>0.4576025220177149</c:v>
                </c:pt>
                <c:pt idx="3">
                  <c:v>0.61048641546060911</c:v>
                </c:pt>
                <c:pt idx="4">
                  <c:v>0.80050615421016125</c:v>
                </c:pt>
                <c:pt idx="5">
                  <c:v>0.93999173364641286</c:v>
                </c:pt>
                <c:pt idx="6">
                  <c:v>1.128894174454717</c:v>
                </c:pt>
                <c:pt idx="7">
                  <c:v>1.4738917599525636</c:v>
                </c:pt>
                <c:pt idx="8">
                  <c:v>2.0417211302341554</c:v>
                </c:pt>
                <c:pt idx="9">
                  <c:v>2.9594656080818211</c:v>
                </c:pt>
                <c:pt idx="10">
                  <c:v>4.4019443722000204</c:v>
                </c:pt>
                <c:pt idx="11">
                  <c:v>6.7918767308101957</c:v>
                </c:pt>
                <c:pt idx="12">
                  <c:v>10.463192601294679</c:v>
                </c:pt>
                <c:pt idx="13">
                  <c:v>16.453830576798637</c:v>
                </c:pt>
                <c:pt idx="14">
                  <c:v>27.481509850466704</c:v>
                </c:pt>
                <c:pt idx="15">
                  <c:v>48.22977685396733</c:v>
                </c:pt>
                <c:pt idx="16">
                  <c:v>84.377525363701295</c:v>
                </c:pt>
                <c:pt idx="17">
                  <c:v>143.38023410160491</c:v>
                </c:pt>
                <c:pt idx="18">
                  <c:v>231.26470239807747</c:v>
                </c:pt>
                <c:pt idx="19">
                  <c:v>364.09991386735572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AA-4116-ABEE-BDFB6D335B9C}"/>
            </c:ext>
          </c:extLst>
        </c:ser>
        <c:ser>
          <c:idx val="1"/>
          <c:order val="1"/>
          <c:tx>
            <c:strRef>
              <c:f>'Exo 1 résultats'!$F$5:$I$5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'Exo 1 résultats'!$A$7:$A$26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'Exo 1 résultats'!$F$7:$F$26</c:f>
              <c:numCache>
                <c:formatCode>0.0</c:formatCode>
                <c:ptCount val="20"/>
                <c:pt idx="0">
                  <c:v>0.81373890244053837</c:v>
                </c:pt>
                <c:pt idx="1">
                  <c:v>6.8209796752862706E-2</c:v>
                </c:pt>
                <c:pt idx="2">
                  <c:v>0.10505338200321784</c:v>
                </c:pt>
                <c:pt idx="3">
                  <c:v>0.25739609349848119</c:v>
                </c:pt>
                <c:pt idx="4">
                  <c:v>0.44178098063751886</c:v>
                </c:pt>
                <c:pt idx="5">
                  <c:v>0.51915749860293958</c:v>
                </c:pt>
                <c:pt idx="6">
                  <c:v>0.62606108443569752</c:v>
                </c:pt>
                <c:pt idx="7">
                  <c:v>0.91734736456361954</c:v>
                </c:pt>
                <c:pt idx="8">
                  <c:v>1.489247335183308</c:v>
                </c:pt>
                <c:pt idx="9">
                  <c:v>2.5252382643742557</c:v>
                </c:pt>
                <c:pt idx="10">
                  <c:v>4.0896480797709733</c:v>
                </c:pt>
                <c:pt idx="11">
                  <c:v>5.9216617292428966</c:v>
                </c:pt>
                <c:pt idx="12">
                  <c:v>7.9350467227479173</c:v>
                </c:pt>
                <c:pt idx="13">
                  <c:v>10.81086360721201</c:v>
                </c:pt>
                <c:pt idx="14">
                  <c:v>16.378758478242901</c:v>
                </c:pt>
                <c:pt idx="15">
                  <c:v>27.29650048231591</c:v>
                </c:pt>
                <c:pt idx="16">
                  <c:v>49.61715059277369</c:v>
                </c:pt>
                <c:pt idx="17">
                  <c:v>93.151863485468184</c:v>
                </c:pt>
                <c:pt idx="18">
                  <c:v>171.40948869979735</c:v>
                </c:pt>
                <c:pt idx="19">
                  <c:v>308.10780370072411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A-4116-ABEE-BDFB6D33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901552"/>
        <c:axId val="551904176"/>
      </c:lineChart>
      <c:catAx>
        <c:axId val="55190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904176"/>
        <c:crosses val="autoZero"/>
        <c:auto val="1"/>
        <c:lblAlgn val="ctr"/>
        <c:lblOffset val="100"/>
        <c:noMultiLvlLbl val="0"/>
      </c:catAx>
      <c:valAx>
        <c:axId val="5519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90155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9814654418197727"/>
          <c:y val="0.26078033515041388"/>
          <c:w val="0.21481780402449693"/>
          <c:h val="0.21101453664445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66141732283469E-2"/>
          <c:y val="7.6573422241801109E-2"/>
          <c:w val="0.8501686351706037"/>
          <c:h val="0.814324238462102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'Structure par âge'!$B$5:$C$5</c:f>
              <c:strCache>
                <c:ptCount val="1"/>
                <c:pt idx="0">
                  <c:v>Algérie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'Structure par âge'!$H$7:$H$47</c:f>
              <c:numCache>
                <c:formatCode>0%</c:formatCode>
                <c:ptCount val="41"/>
                <c:pt idx="0">
                  <c:v>0.112171426018433</c:v>
                </c:pt>
                <c:pt idx="1">
                  <c:v>0.112171426018433</c:v>
                </c:pt>
                <c:pt idx="2">
                  <c:v>8.9107677390585852E-2</c:v>
                </c:pt>
                <c:pt idx="3">
                  <c:v>8.9107677390585852E-2</c:v>
                </c:pt>
                <c:pt idx="4">
                  <c:v>7.8394531641451756E-2</c:v>
                </c:pt>
                <c:pt idx="5">
                  <c:v>7.8394531641451756E-2</c:v>
                </c:pt>
                <c:pt idx="6">
                  <c:v>8.7613043254258657E-2</c:v>
                </c:pt>
                <c:pt idx="7">
                  <c:v>8.7613043254258657E-2</c:v>
                </c:pt>
                <c:pt idx="8">
                  <c:v>9.794542419304117E-2</c:v>
                </c:pt>
                <c:pt idx="9">
                  <c:v>9.794542419304117E-2</c:v>
                </c:pt>
                <c:pt idx="10">
                  <c:v>9.7842356867587604E-2</c:v>
                </c:pt>
                <c:pt idx="11">
                  <c:v>9.7842356867587604E-2</c:v>
                </c:pt>
                <c:pt idx="12">
                  <c:v>8.8170570106935617E-2</c:v>
                </c:pt>
                <c:pt idx="13">
                  <c:v>8.8170570106935617E-2</c:v>
                </c:pt>
                <c:pt idx="14">
                  <c:v>7.3350128271576595E-2</c:v>
                </c:pt>
                <c:pt idx="15">
                  <c:v>7.3350128271576595E-2</c:v>
                </c:pt>
                <c:pt idx="16">
                  <c:v>6.0819078614694592E-2</c:v>
                </c:pt>
                <c:pt idx="17">
                  <c:v>6.0819078614694592E-2</c:v>
                </c:pt>
                <c:pt idx="18">
                  <c:v>5.1887318409144234E-2</c:v>
                </c:pt>
                <c:pt idx="19">
                  <c:v>5.1887318409144234E-2</c:v>
                </c:pt>
                <c:pt idx="20">
                  <c:v>4.311030394925381E-2</c:v>
                </c:pt>
                <c:pt idx="21">
                  <c:v>4.311030394925381E-2</c:v>
                </c:pt>
                <c:pt idx="22">
                  <c:v>3.558317820705096E-2</c:v>
                </c:pt>
                <c:pt idx="23">
                  <c:v>3.558317820705096E-2</c:v>
                </c:pt>
                <c:pt idx="24">
                  <c:v>2.7220591251397475E-2</c:v>
                </c:pt>
                <c:pt idx="25">
                  <c:v>2.7220591251397475E-2</c:v>
                </c:pt>
                <c:pt idx="26">
                  <c:v>1.9482803897108221E-2</c:v>
                </c:pt>
                <c:pt idx="27">
                  <c:v>1.9482803897108221E-2</c:v>
                </c:pt>
                <c:pt idx="28">
                  <c:v>1.5428265332300987E-2</c:v>
                </c:pt>
                <c:pt idx="29">
                  <c:v>1.5428265332300987E-2</c:v>
                </c:pt>
                <c:pt idx="30">
                  <c:v>1.1491046124799498E-2</c:v>
                </c:pt>
                <c:pt idx="31">
                  <c:v>1.1491046124799498E-2</c:v>
                </c:pt>
                <c:pt idx="32">
                  <c:v>6.7254982996589035E-3</c:v>
                </c:pt>
                <c:pt idx="33">
                  <c:v>6.7254982996589035E-3</c:v>
                </c:pt>
                <c:pt idx="34">
                  <c:v>2.7263755299850967E-3</c:v>
                </c:pt>
                <c:pt idx="35">
                  <c:v>2.7263755299850967E-3</c:v>
                </c:pt>
                <c:pt idx="36">
                  <c:v>7.7759770093538969E-4</c:v>
                </c:pt>
                <c:pt idx="37">
                  <c:v>7.7759770093538969E-4</c:v>
                </c:pt>
                <c:pt idx="38">
                  <c:v>1.527849398002991E-4</c:v>
                </c:pt>
                <c:pt idx="39">
                  <c:v>1.527849398002991E-4</c:v>
                </c:pt>
                <c:pt idx="40" formatCode="General">
                  <c:v>0</c:v>
                </c:pt>
              </c:numCache>
            </c:numRef>
          </c:xVal>
          <c:yVal>
            <c:numRef>
              <c:f>'Structure par âge'!$G$7:$G$47</c:f>
              <c:numCache>
                <c:formatCode>General</c:formatCode>
                <c:ptCount val="41"/>
                <c:pt idx="0">
                  <c:v>0</c:v>
                </c:pt>
                <c:pt idx="1">
                  <c:v>4.9999000000000002</c:v>
                </c:pt>
                <c:pt idx="2">
                  <c:v>5</c:v>
                </c:pt>
                <c:pt idx="3">
                  <c:v>9.9999000000000002</c:v>
                </c:pt>
                <c:pt idx="4">
                  <c:v>10</c:v>
                </c:pt>
                <c:pt idx="5">
                  <c:v>14.9999</c:v>
                </c:pt>
                <c:pt idx="6">
                  <c:v>15</c:v>
                </c:pt>
                <c:pt idx="7">
                  <c:v>19.9999</c:v>
                </c:pt>
                <c:pt idx="8">
                  <c:v>20</c:v>
                </c:pt>
                <c:pt idx="9">
                  <c:v>24.9999</c:v>
                </c:pt>
                <c:pt idx="10">
                  <c:v>25</c:v>
                </c:pt>
                <c:pt idx="11">
                  <c:v>29.9999</c:v>
                </c:pt>
                <c:pt idx="12">
                  <c:v>30</c:v>
                </c:pt>
                <c:pt idx="13">
                  <c:v>34.999899999999997</c:v>
                </c:pt>
                <c:pt idx="14">
                  <c:v>35</c:v>
                </c:pt>
                <c:pt idx="15">
                  <c:v>39.999899999999997</c:v>
                </c:pt>
                <c:pt idx="16">
                  <c:v>40</c:v>
                </c:pt>
                <c:pt idx="17">
                  <c:v>44.999899999999997</c:v>
                </c:pt>
                <c:pt idx="18">
                  <c:v>45</c:v>
                </c:pt>
                <c:pt idx="19">
                  <c:v>49.999899999999997</c:v>
                </c:pt>
                <c:pt idx="20">
                  <c:v>50</c:v>
                </c:pt>
                <c:pt idx="21">
                  <c:v>54.999899999999997</c:v>
                </c:pt>
                <c:pt idx="22">
                  <c:v>55</c:v>
                </c:pt>
                <c:pt idx="23">
                  <c:v>59.999899999999997</c:v>
                </c:pt>
                <c:pt idx="24">
                  <c:v>60</c:v>
                </c:pt>
                <c:pt idx="25">
                  <c:v>64.999899999999997</c:v>
                </c:pt>
                <c:pt idx="26">
                  <c:v>65</c:v>
                </c:pt>
                <c:pt idx="27">
                  <c:v>69.999899999999997</c:v>
                </c:pt>
                <c:pt idx="28">
                  <c:v>70</c:v>
                </c:pt>
                <c:pt idx="29">
                  <c:v>74.999899999999997</c:v>
                </c:pt>
                <c:pt idx="30">
                  <c:v>75</c:v>
                </c:pt>
                <c:pt idx="31">
                  <c:v>79.999899999999997</c:v>
                </c:pt>
                <c:pt idx="32">
                  <c:v>80</c:v>
                </c:pt>
                <c:pt idx="33">
                  <c:v>84.999899999999997</c:v>
                </c:pt>
                <c:pt idx="34">
                  <c:v>85</c:v>
                </c:pt>
                <c:pt idx="35">
                  <c:v>89.999899999999997</c:v>
                </c:pt>
                <c:pt idx="36">
                  <c:v>90</c:v>
                </c:pt>
                <c:pt idx="37">
                  <c:v>94.999899999999997</c:v>
                </c:pt>
                <c:pt idx="38">
                  <c:v>95</c:v>
                </c:pt>
                <c:pt idx="39">
                  <c:v>99.999899999999997</c:v>
                </c:pt>
                <c:pt idx="4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08-4B91-AAD8-F20EA389DE44}"/>
            </c:ext>
          </c:extLst>
        </c:ser>
        <c:ser>
          <c:idx val="1"/>
          <c:order val="1"/>
          <c:tx>
            <c:strRef>
              <c:f>'Structure par âge'!$D$5:$E$5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'Structure par âge'!$I$7:$I$47</c:f>
              <c:numCache>
                <c:formatCode>0%</c:formatCode>
                <c:ptCount val="41"/>
                <c:pt idx="0">
                  <c:v>6.1288637131166182E-2</c:v>
                </c:pt>
                <c:pt idx="1">
                  <c:v>6.1288637131166182E-2</c:v>
                </c:pt>
                <c:pt idx="2">
                  <c:v>6.1685989139604637E-2</c:v>
                </c:pt>
                <c:pt idx="3">
                  <c:v>6.1685989139604637E-2</c:v>
                </c:pt>
                <c:pt idx="4">
                  <c:v>6.0391473150331915E-2</c:v>
                </c:pt>
                <c:pt idx="5">
                  <c:v>6.0391473150331915E-2</c:v>
                </c:pt>
                <c:pt idx="6">
                  <c:v>5.9157913858342355E-2</c:v>
                </c:pt>
                <c:pt idx="7">
                  <c:v>5.9157913858342355E-2</c:v>
                </c:pt>
                <c:pt idx="8">
                  <c:v>5.9914793503285241E-2</c:v>
                </c:pt>
                <c:pt idx="9">
                  <c:v>5.9914793503285241E-2</c:v>
                </c:pt>
                <c:pt idx="10">
                  <c:v>6.2014759961021279E-2</c:v>
                </c:pt>
                <c:pt idx="11">
                  <c:v>6.2014759961021279E-2</c:v>
                </c:pt>
                <c:pt idx="12">
                  <c:v>6.2240694300468788E-2</c:v>
                </c:pt>
                <c:pt idx="13">
                  <c:v>6.2240694300468788E-2</c:v>
                </c:pt>
                <c:pt idx="14">
                  <c:v>6.4986671536927151E-2</c:v>
                </c:pt>
                <c:pt idx="15">
                  <c:v>6.4986671536927151E-2</c:v>
                </c:pt>
                <c:pt idx="16">
                  <c:v>6.8616532650179057E-2</c:v>
                </c:pt>
                <c:pt idx="17">
                  <c:v>6.8616532650179057E-2</c:v>
                </c:pt>
                <c:pt idx="18">
                  <c:v>6.8616728753310194E-2</c:v>
                </c:pt>
                <c:pt idx="19">
                  <c:v>6.8616728753310194E-2</c:v>
                </c:pt>
                <c:pt idx="20">
                  <c:v>6.6570706344887778E-2</c:v>
                </c:pt>
                <c:pt idx="21">
                  <c:v>6.6570706344887778E-2</c:v>
                </c:pt>
                <c:pt idx="22">
                  <c:v>6.3781335407571041E-2</c:v>
                </c:pt>
                <c:pt idx="23">
                  <c:v>6.3781335407571041E-2</c:v>
                </c:pt>
                <c:pt idx="24">
                  <c:v>6.183684735632701E-2</c:v>
                </c:pt>
                <c:pt idx="25">
                  <c:v>6.183684735632701E-2</c:v>
                </c:pt>
                <c:pt idx="26">
                  <c:v>4.9792067535784759E-2</c:v>
                </c:pt>
                <c:pt idx="27">
                  <c:v>4.9792067535784759E-2</c:v>
                </c:pt>
                <c:pt idx="28">
                  <c:v>3.7764615387909907E-2</c:v>
                </c:pt>
                <c:pt idx="29">
                  <c:v>3.7764615387909907E-2</c:v>
                </c:pt>
                <c:pt idx="30">
                  <c:v>3.4657431872144581E-2</c:v>
                </c:pt>
                <c:pt idx="31">
                  <c:v>3.4657431872144581E-2</c:v>
                </c:pt>
                <c:pt idx="32">
                  <c:v>2.8398502365093965E-2</c:v>
                </c:pt>
                <c:pt idx="33">
                  <c:v>2.8398502365093965E-2</c:v>
                </c:pt>
                <c:pt idx="34">
                  <c:v>1.9146591961727945E-2</c:v>
                </c:pt>
                <c:pt idx="35">
                  <c:v>1.9146591961727945E-2</c:v>
                </c:pt>
                <c:pt idx="36">
                  <c:v>7.1876582478729596E-3</c:v>
                </c:pt>
                <c:pt idx="37">
                  <c:v>7.1876582478729596E-3</c:v>
                </c:pt>
                <c:pt idx="38">
                  <c:v>1.9500495360431315E-3</c:v>
                </c:pt>
                <c:pt idx="39">
                  <c:v>1.9500495360431315E-3</c:v>
                </c:pt>
                <c:pt idx="40" formatCode="General">
                  <c:v>0</c:v>
                </c:pt>
              </c:numCache>
            </c:numRef>
          </c:xVal>
          <c:yVal>
            <c:numRef>
              <c:f>'Structure par âge'!$G$7:$G$47</c:f>
              <c:numCache>
                <c:formatCode>General</c:formatCode>
                <c:ptCount val="41"/>
                <c:pt idx="0">
                  <c:v>0</c:v>
                </c:pt>
                <c:pt idx="1">
                  <c:v>4.9999000000000002</c:v>
                </c:pt>
                <c:pt idx="2">
                  <c:v>5</c:v>
                </c:pt>
                <c:pt idx="3">
                  <c:v>9.9999000000000002</c:v>
                </c:pt>
                <c:pt idx="4">
                  <c:v>10</c:v>
                </c:pt>
                <c:pt idx="5">
                  <c:v>14.9999</c:v>
                </c:pt>
                <c:pt idx="6">
                  <c:v>15</c:v>
                </c:pt>
                <c:pt idx="7">
                  <c:v>19.9999</c:v>
                </c:pt>
                <c:pt idx="8">
                  <c:v>20</c:v>
                </c:pt>
                <c:pt idx="9">
                  <c:v>24.9999</c:v>
                </c:pt>
                <c:pt idx="10">
                  <c:v>25</c:v>
                </c:pt>
                <c:pt idx="11">
                  <c:v>29.9999</c:v>
                </c:pt>
                <c:pt idx="12">
                  <c:v>30</c:v>
                </c:pt>
                <c:pt idx="13">
                  <c:v>34.999899999999997</c:v>
                </c:pt>
                <c:pt idx="14">
                  <c:v>35</c:v>
                </c:pt>
                <c:pt idx="15">
                  <c:v>39.999899999999997</c:v>
                </c:pt>
                <c:pt idx="16">
                  <c:v>40</c:v>
                </c:pt>
                <c:pt idx="17">
                  <c:v>44.999899999999997</c:v>
                </c:pt>
                <c:pt idx="18">
                  <c:v>45</c:v>
                </c:pt>
                <c:pt idx="19">
                  <c:v>49.999899999999997</c:v>
                </c:pt>
                <c:pt idx="20">
                  <c:v>50</c:v>
                </c:pt>
                <c:pt idx="21">
                  <c:v>54.999899999999997</c:v>
                </c:pt>
                <c:pt idx="22">
                  <c:v>55</c:v>
                </c:pt>
                <c:pt idx="23">
                  <c:v>59.999899999999997</c:v>
                </c:pt>
                <c:pt idx="24">
                  <c:v>60</c:v>
                </c:pt>
                <c:pt idx="25">
                  <c:v>64.999899999999997</c:v>
                </c:pt>
                <c:pt idx="26">
                  <c:v>65</c:v>
                </c:pt>
                <c:pt idx="27">
                  <c:v>69.999899999999997</c:v>
                </c:pt>
                <c:pt idx="28">
                  <c:v>70</c:v>
                </c:pt>
                <c:pt idx="29">
                  <c:v>74.999899999999997</c:v>
                </c:pt>
                <c:pt idx="30">
                  <c:v>75</c:v>
                </c:pt>
                <c:pt idx="31">
                  <c:v>79.999899999999997</c:v>
                </c:pt>
                <c:pt idx="32">
                  <c:v>80</c:v>
                </c:pt>
                <c:pt idx="33">
                  <c:v>84.999899999999997</c:v>
                </c:pt>
                <c:pt idx="34">
                  <c:v>85</c:v>
                </c:pt>
                <c:pt idx="35">
                  <c:v>89.999899999999997</c:v>
                </c:pt>
                <c:pt idx="36">
                  <c:v>90</c:v>
                </c:pt>
                <c:pt idx="37">
                  <c:v>94.999899999999997</c:v>
                </c:pt>
                <c:pt idx="38">
                  <c:v>95</c:v>
                </c:pt>
                <c:pt idx="39">
                  <c:v>99.999899999999997</c:v>
                </c:pt>
                <c:pt idx="4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08-4B91-AAD8-F20EA389D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651336"/>
        <c:axId val="596651008"/>
      </c:scatterChart>
      <c:valAx>
        <c:axId val="596651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6651008"/>
        <c:crosses val="autoZero"/>
        <c:crossBetween val="midCat"/>
      </c:valAx>
      <c:valAx>
        <c:axId val="5966510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6651336"/>
        <c:crosses val="autoZero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1838823272090992"/>
          <c:y val="0.11254485825829748"/>
          <c:w val="0.21494510061242345"/>
          <c:h val="0.26024351490949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0</xdr:rowOff>
    </xdr:from>
    <xdr:to>
      <xdr:col>20</xdr:col>
      <xdr:colOff>0</xdr:colOff>
      <xdr:row>29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B54505B-E7FD-4434-9DDF-BCCF42EF1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5</xdr:row>
      <xdr:rowOff>0</xdr:rowOff>
    </xdr:from>
    <xdr:to>
      <xdr:col>26</xdr:col>
      <xdr:colOff>0</xdr:colOff>
      <xdr:row>29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620210F1-0275-41A4-9BEA-62A3F7F6F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190499</xdr:rowOff>
    </xdr:from>
    <xdr:to>
      <xdr:col>16</xdr:col>
      <xdr:colOff>0</xdr:colOff>
      <xdr:row>28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E8B5BF22-CC0D-4D01-BD8A-D9C1227B5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0.12745</cdr:x>
      <cdr:y>0.94353</cdr:y>
    </cdr:from>
    <cdr:to>
      <cdr:x>0.91422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4BAB31C-41C4-4E09-887B-50B4E3074B08}"/>
            </a:ext>
          </a:extLst>
        </cdr:cNvPr>
        <cdr:cNvSpPr txBox="1"/>
      </cdr:nvSpPr>
      <cdr:spPr>
        <a:xfrm xmlns:a="http://schemas.openxmlformats.org/drawingml/2006/main">
          <a:off x="582707" y="4493560"/>
          <a:ext cx="3597088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fr-FR" sz="1100"/>
            <a:t>Part</a:t>
          </a:r>
          <a:r>
            <a:rPr lang="fr-FR" sz="1100" baseline="0"/>
            <a:t> des groupes d'âges de 5 ans dans la population totale</a:t>
          </a:r>
          <a:endParaRPr lang="fr-FR" sz="1100"/>
        </a:p>
      </cdr:txBody>
    </cdr:sp>
  </cdr:relSizeAnchor>
  <cdr:relSizeAnchor xmlns:cdr="http://schemas.openxmlformats.org/drawingml/2006/chartDrawing">
    <cdr:from>
      <cdr:x>0.00245</cdr:x>
      <cdr:y>0.00235</cdr:y>
    </cdr:from>
    <cdr:to>
      <cdr:x>0.22794</cdr:x>
      <cdr:y>0.05412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E5090E79-F9CA-499E-8A17-9242B5DA9F9A}"/>
            </a:ext>
          </a:extLst>
        </cdr:cNvPr>
        <cdr:cNvSpPr txBox="1"/>
      </cdr:nvSpPr>
      <cdr:spPr>
        <a:xfrm xmlns:a="http://schemas.openxmlformats.org/drawingml/2006/main">
          <a:off x="11206" y="11207"/>
          <a:ext cx="1030941" cy="24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âge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GridLines="0" topLeftCell="A3" zoomScale="85" zoomScaleNormal="85" workbookViewId="0">
      <selection activeCell="H6" sqref="H6"/>
    </sheetView>
  </sheetViews>
  <sheetFormatPr baseColWidth="10" defaultRowHeight="15" x14ac:dyDescent="0.25"/>
  <sheetData>
    <row r="1" spans="1:5" x14ac:dyDescent="0.25">
      <c r="A1" t="s">
        <v>28</v>
      </c>
    </row>
    <row r="3" spans="1:5" x14ac:dyDescent="0.25">
      <c r="A3" s="23" t="s">
        <v>30</v>
      </c>
    </row>
    <row r="5" spans="1:5" x14ac:dyDescent="0.25">
      <c r="A5" s="29" t="s">
        <v>22</v>
      </c>
      <c r="B5" s="26" t="s">
        <v>23</v>
      </c>
      <c r="C5" s="27"/>
      <c r="D5" s="28" t="s">
        <v>24</v>
      </c>
      <c r="E5" s="27"/>
    </row>
    <row r="6" spans="1:5" s="1" customFormat="1" ht="45" x14ac:dyDescent="0.25">
      <c r="A6" s="30"/>
      <c r="B6" s="7" t="s">
        <v>20</v>
      </c>
      <c r="C6" s="10" t="s">
        <v>21</v>
      </c>
      <c r="D6" s="11" t="s">
        <v>20</v>
      </c>
      <c r="E6" s="6" t="s">
        <v>21</v>
      </c>
    </row>
    <row r="7" spans="1:5" x14ac:dyDescent="0.25">
      <c r="A7" s="16" t="s">
        <v>0</v>
      </c>
      <c r="B7" s="17">
        <v>7.1889892469485179</v>
      </c>
      <c r="C7" s="18">
        <v>4261.9065000000001</v>
      </c>
      <c r="D7" s="19">
        <v>0.81373890244053837</v>
      </c>
      <c r="E7" s="20">
        <v>3906.6585</v>
      </c>
    </row>
    <row r="8" spans="1:5" x14ac:dyDescent="0.25">
      <c r="A8" s="2" t="s">
        <v>1</v>
      </c>
      <c r="B8" s="8">
        <v>0.39608826654229712</v>
      </c>
      <c r="C8" s="12">
        <v>3385.6089999999999</v>
      </c>
      <c r="D8" s="13">
        <v>6.8209796752862706E-2</v>
      </c>
      <c r="E8" s="3">
        <v>3931.9865</v>
      </c>
    </row>
    <row r="9" spans="1:5" x14ac:dyDescent="0.25">
      <c r="A9" s="16" t="s">
        <v>2</v>
      </c>
      <c r="B9" s="17">
        <v>0.4576025220177149</v>
      </c>
      <c r="C9" s="18">
        <v>2978.5675000000001</v>
      </c>
      <c r="D9" s="21">
        <v>0.10505338200321784</v>
      </c>
      <c r="E9" s="22">
        <v>3849.4714999999997</v>
      </c>
    </row>
    <row r="10" spans="1:5" x14ac:dyDescent="0.25">
      <c r="A10" s="2" t="s">
        <v>3</v>
      </c>
      <c r="B10" s="8">
        <v>0.61048641546060911</v>
      </c>
      <c r="C10" s="12">
        <v>3328.8209999999999</v>
      </c>
      <c r="D10" s="13">
        <v>0.25739609349848119</v>
      </c>
      <c r="E10" s="3">
        <v>3770.8420000000001</v>
      </c>
    </row>
    <row r="11" spans="1:5" x14ac:dyDescent="0.25">
      <c r="A11" s="16" t="s">
        <v>4</v>
      </c>
      <c r="B11" s="17">
        <v>0.80050615421016125</v>
      </c>
      <c r="C11" s="18">
        <v>3721.3954999999996</v>
      </c>
      <c r="D11" s="21">
        <v>0.44178098063751886</v>
      </c>
      <c r="E11" s="22">
        <v>3819.087</v>
      </c>
    </row>
    <row r="12" spans="1:5" x14ac:dyDescent="0.25">
      <c r="A12" s="2" t="s">
        <v>5</v>
      </c>
      <c r="B12" s="8">
        <v>0.93999173364641286</v>
      </c>
      <c r="C12" s="12">
        <v>3717.4794999999999</v>
      </c>
      <c r="D12" s="13">
        <v>0.51915749860293958</v>
      </c>
      <c r="E12" s="3">
        <v>3952.9430000000002</v>
      </c>
    </row>
    <row r="13" spans="1:5" x14ac:dyDescent="0.25">
      <c r="A13" s="16" t="s">
        <v>6</v>
      </c>
      <c r="B13" s="17">
        <v>1.128894174454717</v>
      </c>
      <c r="C13" s="18">
        <v>3350.0039999999999</v>
      </c>
      <c r="D13" s="21">
        <v>0.62606108443569752</v>
      </c>
      <c r="E13" s="22">
        <v>3967.3445000000002</v>
      </c>
    </row>
    <row r="14" spans="1:5" x14ac:dyDescent="0.25">
      <c r="A14" s="2" t="s">
        <v>7</v>
      </c>
      <c r="B14" s="8">
        <v>1.4738917599525636</v>
      </c>
      <c r="C14" s="12">
        <v>2786.9075000000003</v>
      </c>
      <c r="D14" s="13">
        <v>0.91734736456361954</v>
      </c>
      <c r="E14" s="3">
        <v>4142.3785000000007</v>
      </c>
    </row>
    <row r="15" spans="1:5" x14ac:dyDescent="0.25">
      <c r="A15" s="16" t="s">
        <v>8</v>
      </c>
      <c r="B15" s="17">
        <v>2.0417211302341554</v>
      </c>
      <c r="C15" s="18">
        <v>2310.7955000000002</v>
      </c>
      <c r="D15" s="21">
        <v>1.489247335183308</v>
      </c>
      <c r="E15" s="22">
        <v>4373.7530000000006</v>
      </c>
    </row>
    <row r="16" spans="1:5" x14ac:dyDescent="0.25">
      <c r="A16" s="2" t="s">
        <v>9</v>
      </c>
      <c r="B16" s="8">
        <v>2.9594656080818211</v>
      </c>
      <c r="C16" s="12">
        <v>1971.4369999999999</v>
      </c>
      <c r="D16" s="13">
        <v>2.5252382643742557</v>
      </c>
      <c r="E16" s="3">
        <v>4373.7655000000004</v>
      </c>
    </row>
    <row r="17" spans="1:5" x14ac:dyDescent="0.25">
      <c r="A17" s="16" t="s">
        <v>10</v>
      </c>
      <c r="B17" s="17">
        <v>4.4019443722000204</v>
      </c>
      <c r="C17" s="18">
        <v>1637.9580000000001</v>
      </c>
      <c r="D17" s="21">
        <v>4.0896480797709733</v>
      </c>
      <c r="E17" s="22">
        <v>4243.348</v>
      </c>
    </row>
    <row r="18" spans="1:5" x14ac:dyDescent="0.25">
      <c r="A18" s="2" t="s">
        <v>11</v>
      </c>
      <c r="B18" s="8">
        <v>6.7918767308101957</v>
      </c>
      <c r="C18" s="12">
        <v>1351.9680000000001</v>
      </c>
      <c r="D18" s="13">
        <v>5.9216617292428966</v>
      </c>
      <c r="E18" s="3">
        <v>4065.5479999999998</v>
      </c>
    </row>
    <row r="19" spans="1:5" x14ac:dyDescent="0.25">
      <c r="A19" s="16" t="s">
        <v>12</v>
      </c>
      <c r="B19" s="17">
        <v>10.463192601294679</v>
      </c>
      <c r="C19" s="18">
        <v>1034.2349999999999</v>
      </c>
      <c r="D19" s="21">
        <v>7.9350467227479173</v>
      </c>
      <c r="E19" s="22">
        <v>3941.6025</v>
      </c>
    </row>
    <row r="20" spans="1:5" x14ac:dyDescent="0.25">
      <c r="A20" s="2" t="s">
        <v>13</v>
      </c>
      <c r="B20" s="8">
        <v>16.453830576798637</v>
      </c>
      <c r="C20" s="12">
        <v>740.24099999999999</v>
      </c>
      <c r="D20" s="13">
        <v>10.81086360721201</v>
      </c>
      <c r="E20" s="3">
        <v>3173.8445000000002</v>
      </c>
    </row>
    <row r="21" spans="1:5" x14ac:dyDescent="0.25">
      <c r="A21" s="16" t="s">
        <v>14</v>
      </c>
      <c r="B21" s="17">
        <v>27.481509850466704</v>
      </c>
      <c r="C21" s="18">
        <v>586.19049999999993</v>
      </c>
      <c r="D21" s="21">
        <v>16.378758478242901</v>
      </c>
      <c r="E21" s="22">
        <v>2407.1909999999998</v>
      </c>
    </row>
    <row r="22" spans="1:5" x14ac:dyDescent="0.25">
      <c r="A22" s="2" t="s">
        <v>15</v>
      </c>
      <c r="B22" s="8">
        <v>48.22977685396733</v>
      </c>
      <c r="C22" s="12">
        <v>436.59749999999997</v>
      </c>
      <c r="D22" s="13">
        <v>27.29650048231591</v>
      </c>
      <c r="E22" s="3">
        <v>2209.1329999999998</v>
      </c>
    </row>
    <row r="23" spans="1:5" x14ac:dyDescent="0.25">
      <c r="A23" s="16" t="s">
        <v>16</v>
      </c>
      <c r="B23" s="17">
        <v>84.377525363701295</v>
      </c>
      <c r="C23" s="18">
        <v>255.5325</v>
      </c>
      <c r="D23" s="21">
        <v>49.61715059277369</v>
      </c>
      <c r="E23" s="22">
        <v>1810.1765</v>
      </c>
    </row>
    <row r="24" spans="1:5" x14ac:dyDescent="0.25">
      <c r="A24" s="2" t="s">
        <v>17</v>
      </c>
      <c r="B24" s="8">
        <v>143.38023410160491</v>
      </c>
      <c r="C24" s="12">
        <v>103.58750000000001</v>
      </c>
      <c r="D24" s="13">
        <v>93.151863485468184</v>
      </c>
      <c r="E24" s="3">
        <v>1220.4414999999999</v>
      </c>
    </row>
    <row r="25" spans="1:5" x14ac:dyDescent="0.25">
      <c r="A25" s="16" t="s">
        <v>18</v>
      </c>
      <c r="B25" s="17">
        <v>231.26470239807747</v>
      </c>
      <c r="C25" s="18">
        <v>29.544499999999999</v>
      </c>
      <c r="D25" s="21">
        <v>171.40948869979735</v>
      </c>
      <c r="E25" s="22">
        <v>458.15549999999996</v>
      </c>
    </row>
    <row r="26" spans="1:5" x14ac:dyDescent="0.25">
      <c r="A26" s="4" t="s">
        <v>19</v>
      </c>
      <c r="B26" s="9">
        <v>364.09991386735572</v>
      </c>
      <c r="C26" s="14">
        <v>5.8049999999999997</v>
      </c>
      <c r="D26" s="15">
        <v>308.10780370072411</v>
      </c>
      <c r="E26" s="5">
        <v>124.3</v>
      </c>
    </row>
    <row r="27" spans="1:5" x14ac:dyDescent="0.25">
      <c r="A27" s="24" t="s">
        <v>29</v>
      </c>
    </row>
    <row r="28" spans="1:5" ht="23.25" customHeight="1" x14ac:dyDescent="0.25">
      <c r="A28" t="s">
        <v>25</v>
      </c>
    </row>
    <row r="29" spans="1:5" ht="23.25" customHeight="1" x14ac:dyDescent="0.25">
      <c r="A29" t="s">
        <v>26</v>
      </c>
    </row>
    <row r="30" spans="1:5" ht="23.25" customHeight="1" x14ac:dyDescent="0.25">
      <c r="A30" t="s">
        <v>27</v>
      </c>
    </row>
  </sheetData>
  <mergeCells count="3">
    <mergeCell ref="B5:C5"/>
    <mergeCell ref="D5:E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1721-2B77-4418-AFBC-7595ECC400A8}">
  <dimension ref="A1:M35"/>
  <sheetViews>
    <sheetView zoomScale="70" zoomScaleNormal="70" workbookViewId="0">
      <selection activeCell="K28" sqref="K28"/>
    </sheetView>
  </sheetViews>
  <sheetFormatPr baseColWidth="10" defaultRowHeight="15" x14ac:dyDescent="0.25"/>
  <cols>
    <col min="10" max="10" width="4" customWidth="1"/>
    <col min="11" max="11" width="11.42578125" style="44"/>
    <col min="12" max="12" width="15.42578125" customWidth="1"/>
    <col min="13" max="13" width="18.7109375" customWidth="1"/>
  </cols>
  <sheetData>
    <row r="1" spans="1:13" x14ac:dyDescent="0.25">
      <c r="A1" t="s">
        <v>28</v>
      </c>
    </row>
    <row r="3" spans="1:13" x14ac:dyDescent="0.25">
      <c r="A3" s="23" t="s">
        <v>30</v>
      </c>
    </row>
    <row r="5" spans="1:13" x14ac:dyDescent="0.25">
      <c r="A5" s="29" t="s">
        <v>22</v>
      </c>
      <c r="B5" s="26" t="s">
        <v>23</v>
      </c>
      <c r="C5" s="28"/>
      <c r="D5" s="28"/>
      <c r="E5" s="27"/>
      <c r="F5" s="35" t="s">
        <v>24</v>
      </c>
      <c r="G5" s="36"/>
      <c r="H5" s="36"/>
      <c r="I5" s="37"/>
      <c r="J5" s="45"/>
      <c r="K5" s="50"/>
      <c r="L5" s="51"/>
      <c r="M5" s="51"/>
    </row>
    <row r="6" spans="1:13" s="1" customFormat="1" ht="45" x14ac:dyDescent="0.25">
      <c r="A6" s="30"/>
      <c r="B6" s="25" t="s">
        <v>20</v>
      </c>
      <c r="C6" s="10" t="s">
        <v>21</v>
      </c>
      <c r="D6" s="11" t="s">
        <v>31</v>
      </c>
      <c r="E6" s="11" t="s">
        <v>33</v>
      </c>
      <c r="F6" s="10" t="s">
        <v>20</v>
      </c>
      <c r="G6" s="10" t="s">
        <v>21</v>
      </c>
      <c r="H6" s="42" t="s">
        <v>35</v>
      </c>
      <c r="I6" s="10" t="s">
        <v>33</v>
      </c>
      <c r="J6" s="46"/>
      <c r="K6" s="52" t="str">
        <f>A5</f>
        <v>Groupe d'âges</v>
      </c>
      <c r="L6" s="10" t="s">
        <v>40</v>
      </c>
      <c r="M6" s="11" t="s">
        <v>41</v>
      </c>
    </row>
    <row r="7" spans="1:13" x14ac:dyDescent="0.25">
      <c r="A7" s="16" t="s">
        <v>0</v>
      </c>
      <c r="B7" s="17">
        <v>7.1889892469485179</v>
      </c>
      <c r="C7" s="18">
        <v>4261.9065000000001</v>
      </c>
      <c r="D7" s="75">
        <f>C7/SUM(C$7:C$26)</f>
        <v>0.112171426018433</v>
      </c>
      <c r="E7" s="76">
        <f>B7*D7</f>
        <v>0.80639917546139606</v>
      </c>
      <c r="F7" s="38">
        <v>0.81373890244053837</v>
      </c>
      <c r="G7" s="20">
        <v>3906.6585</v>
      </c>
      <c r="H7" s="79">
        <f>G7/SUM(G$7:G$26)</f>
        <v>6.1288637131166182E-2</v>
      </c>
      <c r="I7" s="80">
        <f>H7*F7</f>
        <v>4.9872948311191594E-2</v>
      </c>
      <c r="J7" s="47"/>
      <c r="K7" s="48" t="str">
        <f>A7</f>
        <v>0-4</v>
      </c>
      <c r="L7" s="53">
        <f>B7/F7</f>
        <v>8.8345158691412475</v>
      </c>
      <c r="M7" s="55">
        <f>D7/H7</f>
        <v>1.830215701784502</v>
      </c>
    </row>
    <row r="8" spans="1:13" x14ac:dyDescent="0.25">
      <c r="A8" s="2" t="s">
        <v>1</v>
      </c>
      <c r="B8" s="8">
        <v>0.39608826654229712</v>
      </c>
      <c r="C8" s="12">
        <v>3385.6089999999999</v>
      </c>
      <c r="D8" s="75">
        <f>C8/SUM(C$7:C$26)</f>
        <v>8.9107677390585852E-2</v>
      </c>
      <c r="E8" s="76">
        <f t="shared" ref="E8:E26" si="0">B8*D8</f>
        <v>3.529450547324739E-2</v>
      </c>
      <c r="F8" s="39">
        <v>6.8209796752862706E-2</v>
      </c>
      <c r="G8" s="3">
        <v>3931.9865</v>
      </c>
      <c r="H8" s="79">
        <f t="shared" ref="H8:H26" si="1">G8/SUM(G$7:G$26)</f>
        <v>6.1685989139604637E-2</v>
      </c>
      <c r="I8" s="80">
        <f t="shared" ref="I8:I26" si="2">H8*F8</f>
        <v>4.2075887817117283E-3</v>
      </c>
      <c r="J8" s="47"/>
      <c r="K8" s="48" t="str">
        <f t="shared" ref="K8:K26" si="3">A8</f>
        <v>5-9</v>
      </c>
      <c r="L8" s="53">
        <f t="shared" ref="L8:L26" si="4">B8/F8</f>
        <v>5.8069116959459883</v>
      </c>
      <c r="M8" s="55">
        <f t="shared" ref="M8:M26" si="5">D8/H8</f>
        <v>1.4445367357070635</v>
      </c>
    </row>
    <row r="9" spans="1:13" x14ac:dyDescent="0.25">
      <c r="A9" s="16" t="s">
        <v>2</v>
      </c>
      <c r="B9" s="17">
        <v>0.4576025220177149</v>
      </c>
      <c r="C9" s="18">
        <v>2978.5675000000001</v>
      </c>
      <c r="D9" s="75">
        <f t="shared" ref="D8:D26" si="6">C9/SUM(C$7:C$26)</f>
        <v>7.8394531641451756E-2</v>
      </c>
      <c r="E9" s="76">
        <f t="shared" si="0"/>
        <v>3.5873535391525872E-2</v>
      </c>
      <c r="F9" s="40">
        <v>0.10505338200321784</v>
      </c>
      <c r="G9" s="22">
        <v>3849.4714999999997</v>
      </c>
      <c r="H9" s="79">
        <f t="shared" si="1"/>
        <v>6.0391473150331915E-2</v>
      </c>
      <c r="I9" s="80">
        <f t="shared" si="2"/>
        <v>6.344328498598892E-3</v>
      </c>
      <c r="J9" s="47"/>
      <c r="K9" s="48" t="str">
        <f t="shared" si="3"/>
        <v>10-14</v>
      </c>
      <c r="L9" s="53">
        <f t="shared" si="4"/>
        <v>4.355904715220861</v>
      </c>
      <c r="M9" s="55">
        <f t="shared" si="5"/>
        <v>1.2981059668192727</v>
      </c>
    </row>
    <row r="10" spans="1:13" x14ac:dyDescent="0.25">
      <c r="A10" s="2" t="s">
        <v>3</v>
      </c>
      <c r="B10" s="8">
        <v>0.61048641546060911</v>
      </c>
      <c r="C10" s="12">
        <v>3328.8209999999999</v>
      </c>
      <c r="D10" s="75">
        <f t="shared" si="6"/>
        <v>8.7613043254258657E-2</v>
      </c>
      <c r="E10" s="76">
        <f t="shared" si="0"/>
        <v>5.3486572723887668E-2</v>
      </c>
      <c r="F10" s="39">
        <v>0.25739609349848119</v>
      </c>
      <c r="G10" s="3">
        <v>3770.8420000000001</v>
      </c>
      <c r="H10" s="79">
        <f t="shared" si="1"/>
        <v>5.9157913858342355E-2</v>
      </c>
      <c r="I10" s="80">
        <f t="shared" si="2"/>
        <v>1.5227015926656986E-2</v>
      </c>
      <c r="J10" s="47"/>
      <c r="K10" s="48" t="str">
        <f t="shared" si="3"/>
        <v>15-19</v>
      </c>
      <c r="L10" s="53">
        <f t="shared" si="4"/>
        <v>2.3717780917456364</v>
      </c>
      <c r="M10" s="55">
        <f t="shared" si="5"/>
        <v>1.481002921503521</v>
      </c>
    </row>
    <row r="11" spans="1:13" x14ac:dyDescent="0.25">
      <c r="A11" s="16" t="s">
        <v>4</v>
      </c>
      <c r="B11" s="17">
        <v>0.80050615421016125</v>
      </c>
      <c r="C11" s="18">
        <v>3721.3954999999996</v>
      </c>
      <c r="D11" s="75">
        <f t="shared" si="6"/>
        <v>9.794542419304117E-2</v>
      </c>
      <c r="E11" s="76">
        <f t="shared" si="0"/>
        <v>7.8405914843254279E-2</v>
      </c>
      <c r="F11" s="40">
        <v>0.44178098063751886</v>
      </c>
      <c r="G11" s="22">
        <v>3819.087</v>
      </c>
      <c r="H11" s="79">
        <f t="shared" si="1"/>
        <v>5.9914793503285241E-2</v>
      </c>
      <c r="I11" s="80">
        <f t="shared" si="2"/>
        <v>2.6469216228575797E-2</v>
      </c>
      <c r="J11" s="47"/>
      <c r="K11" s="48" t="str">
        <f t="shared" si="3"/>
        <v>20-24</v>
      </c>
      <c r="L11" s="53">
        <f t="shared" si="4"/>
        <v>1.8119977755832279</v>
      </c>
      <c r="M11" s="55">
        <f t="shared" si="5"/>
        <v>1.6347452518161585</v>
      </c>
    </row>
    <row r="12" spans="1:13" x14ac:dyDescent="0.25">
      <c r="A12" s="2" t="s">
        <v>5</v>
      </c>
      <c r="B12" s="8">
        <v>0.93999173364641286</v>
      </c>
      <c r="C12" s="12">
        <v>3717.4794999999999</v>
      </c>
      <c r="D12" s="75">
        <f t="shared" si="6"/>
        <v>9.7842356867587604E-2</v>
      </c>
      <c r="E12" s="76">
        <f t="shared" si="0"/>
        <v>9.1971006656014681E-2</v>
      </c>
      <c r="F12" s="39">
        <v>0.51915749860293958</v>
      </c>
      <c r="G12" s="3">
        <v>3952.9430000000002</v>
      </c>
      <c r="H12" s="79">
        <f t="shared" si="1"/>
        <v>6.2014759961021279E-2</v>
      </c>
      <c r="I12" s="80">
        <f t="shared" si="2"/>
        <v>3.2195427657825536E-2</v>
      </c>
      <c r="J12" s="47"/>
      <c r="K12" s="48" t="str">
        <f t="shared" si="3"/>
        <v>25-29</v>
      </c>
      <c r="L12" s="53">
        <f t="shared" si="4"/>
        <v>1.8106099520394954</v>
      </c>
      <c r="M12" s="55">
        <f t="shared" si="5"/>
        <v>1.5777269303160308</v>
      </c>
    </row>
    <row r="13" spans="1:13" x14ac:dyDescent="0.25">
      <c r="A13" s="16" t="s">
        <v>6</v>
      </c>
      <c r="B13" s="17">
        <v>1.128894174454717</v>
      </c>
      <c r="C13" s="18">
        <v>3350.0039999999999</v>
      </c>
      <c r="D13" s="75">
        <f t="shared" si="6"/>
        <v>8.8170570106935617E-2</v>
      </c>
      <c r="E13" s="76">
        <f t="shared" si="0"/>
        <v>9.9535242952070835E-2</v>
      </c>
      <c r="F13" s="40">
        <v>0.62606108443569752</v>
      </c>
      <c r="G13" s="22">
        <v>3967.3445000000002</v>
      </c>
      <c r="H13" s="79">
        <f t="shared" si="1"/>
        <v>6.2240694300468788E-2</v>
      </c>
      <c r="I13" s="80">
        <f t="shared" si="2"/>
        <v>3.8966476569782228E-2</v>
      </c>
      <c r="J13" s="47"/>
      <c r="K13" s="48" t="str">
        <f t="shared" si="3"/>
        <v>30-34</v>
      </c>
      <c r="L13" s="53">
        <f t="shared" si="4"/>
        <v>1.8031693751932367</v>
      </c>
      <c r="M13" s="55">
        <f t="shared" si="5"/>
        <v>1.4166064678084982</v>
      </c>
    </row>
    <row r="14" spans="1:13" x14ac:dyDescent="0.25">
      <c r="A14" s="2" t="s">
        <v>7</v>
      </c>
      <c r="B14" s="8">
        <v>1.4738917599525636</v>
      </c>
      <c r="C14" s="12">
        <v>2786.9075000000003</v>
      </c>
      <c r="D14" s="75">
        <f t="shared" si="6"/>
        <v>7.3350128271576595E-2</v>
      </c>
      <c r="E14" s="76">
        <f t="shared" si="0"/>
        <v>0.10811014965094032</v>
      </c>
      <c r="F14" s="39">
        <v>0.91734736456361954</v>
      </c>
      <c r="G14" s="3">
        <v>4142.3785000000007</v>
      </c>
      <c r="H14" s="79">
        <f t="shared" si="1"/>
        <v>6.4986671536927151E-2</v>
      </c>
      <c r="I14" s="80">
        <f t="shared" si="2"/>
        <v>5.9615351866161709E-2</v>
      </c>
      <c r="J14" s="47"/>
      <c r="K14" s="48" t="str">
        <f t="shared" si="3"/>
        <v>35-39</v>
      </c>
      <c r="L14" s="53">
        <f t="shared" si="4"/>
        <v>1.6066888257249108</v>
      </c>
      <c r="M14" s="55">
        <f t="shared" si="5"/>
        <v>1.128694954470735</v>
      </c>
    </row>
    <row r="15" spans="1:13" x14ac:dyDescent="0.25">
      <c r="A15" s="16" t="s">
        <v>8</v>
      </c>
      <c r="B15" s="17">
        <v>2.0417211302341554</v>
      </c>
      <c r="C15" s="18">
        <v>2310.7955000000002</v>
      </c>
      <c r="D15" s="75">
        <f t="shared" si="6"/>
        <v>6.0819078614694592E-2</v>
      </c>
      <c r="E15" s="76">
        <f t="shared" si="0"/>
        <v>0.12417559792899419</v>
      </c>
      <c r="F15" s="40">
        <v>1.489247335183308</v>
      </c>
      <c r="G15" s="22">
        <v>4373.7530000000006</v>
      </c>
      <c r="H15" s="79">
        <f t="shared" si="1"/>
        <v>6.8616532650179057E-2</v>
      </c>
      <c r="I15" s="80">
        <f t="shared" si="2"/>
        <v>0.10218698839879761</v>
      </c>
      <c r="J15" s="47"/>
      <c r="K15" s="48" t="str">
        <f t="shared" si="3"/>
        <v>40-44</v>
      </c>
      <c r="L15" s="53">
        <f t="shared" si="4"/>
        <v>1.3709751778624768</v>
      </c>
      <c r="M15" s="55">
        <f t="shared" si="5"/>
        <v>0.88636187614962325</v>
      </c>
    </row>
    <row r="16" spans="1:13" x14ac:dyDescent="0.25">
      <c r="A16" s="2" t="s">
        <v>9</v>
      </c>
      <c r="B16" s="8">
        <v>2.9594656080818211</v>
      </c>
      <c r="C16" s="12">
        <v>1971.4369999999999</v>
      </c>
      <c r="D16" s="75">
        <f t="shared" si="6"/>
        <v>5.1887318409144234E-2</v>
      </c>
      <c r="E16" s="76">
        <f t="shared" si="0"/>
        <v>0.15355873432745312</v>
      </c>
      <c r="F16" s="39">
        <v>2.5252382643742557</v>
      </c>
      <c r="G16" s="3">
        <v>4373.7655000000004</v>
      </c>
      <c r="H16" s="79">
        <f t="shared" si="1"/>
        <v>6.8616728753310194E-2</v>
      </c>
      <c r="I16" s="80">
        <f t="shared" si="2"/>
        <v>0.17327358902404813</v>
      </c>
      <c r="J16" s="47"/>
      <c r="K16" s="48" t="str">
        <f t="shared" si="3"/>
        <v>45-49</v>
      </c>
      <c r="L16" s="53">
        <f t="shared" si="4"/>
        <v>1.1719549991910032</v>
      </c>
      <c r="M16" s="55">
        <f t="shared" si="5"/>
        <v>0.75619049977868691</v>
      </c>
    </row>
    <row r="17" spans="1:13" x14ac:dyDescent="0.25">
      <c r="A17" s="16" t="s">
        <v>10</v>
      </c>
      <c r="B17" s="17">
        <v>4.4019443722000204</v>
      </c>
      <c r="C17" s="18">
        <v>1637.9580000000001</v>
      </c>
      <c r="D17" s="75">
        <f t="shared" si="6"/>
        <v>4.311030394925381E-2</v>
      </c>
      <c r="E17" s="76">
        <f t="shared" si="0"/>
        <v>0.18976915985325013</v>
      </c>
      <c r="F17" s="40">
        <v>4.0896480797709733</v>
      </c>
      <c r="G17" s="22">
        <v>4243.348</v>
      </c>
      <c r="H17" s="79">
        <f t="shared" si="1"/>
        <v>6.6570706344887778E-2</v>
      </c>
      <c r="I17" s="80">
        <f t="shared" si="2"/>
        <v>0.27225076137236764</v>
      </c>
      <c r="J17" s="47"/>
      <c r="K17" s="48" t="str">
        <f t="shared" si="3"/>
        <v>50-54</v>
      </c>
      <c r="L17" s="53">
        <f t="shared" si="4"/>
        <v>1.0763626322699473</v>
      </c>
      <c r="M17" s="55">
        <f t="shared" si="5"/>
        <v>0.64758669865855223</v>
      </c>
    </row>
    <row r="18" spans="1:13" x14ac:dyDescent="0.25">
      <c r="A18" s="2" t="s">
        <v>11</v>
      </c>
      <c r="B18" s="8">
        <v>6.7918767308101957</v>
      </c>
      <c r="C18" s="12">
        <v>1351.9680000000001</v>
      </c>
      <c r="D18" s="75">
        <f t="shared" si="6"/>
        <v>3.558317820705096E-2</v>
      </c>
      <c r="E18" s="76">
        <f t="shared" si="0"/>
        <v>0.24167656007274188</v>
      </c>
      <c r="F18" s="39">
        <v>5.9216617292428966</v>
      </c>
      <c r="G18" s="3">
        <v>4065.5479999999998</v>
      </c>
      <c r="H18" s="79">
        <f t="shared" si="1"/>
        <v>6.3781335407571041E-2</v>
      </c>
      <c r="I18" s="80">
        <f t="shared" si="2"/>
        <v>0.37769149292301829</v>
      </c>
      <c r="J18" s="47"/>
      <c r="K18" s="48" t="str">
        <f t="shared" si="3"/>
        <v>55-59</v>
      </c>
      <c r="L18" s="53">
        <f t="shared" si="4"/>
        <v>1.1469545275222195</v>
      </c>
      <c r="M18" s="55">
        <f t="shared" si="5"/>
        <v>0.55789327676615452</v>
      </c>
    </row>
    <row r="19" spans="1:13" x14ac:dyDescent="0.25">
      <c r="A19" s="16" t="s">
        <v>12</v>
      </c>
      <c r="B19" s="17">
        <v>10.463192601294679</v>
      </c>
      <c r="C19" s="18">
        <v>1034.2349999999999</v>
      </c>
      <c r="D19" s="75">
        <f t="shared" si="6"/>
        <v>2.7220591251397475E-2</v>
      </c>
      <c r="E19" s="76">
        <f t="shared" si="0"/>
        <v>0.28481428898448874</v>
      </c>
      <c r="F19" s="40">
        <v>7.9350467227479173</v>
      </c>
      <c r="G19" s="22">
        <v>3941.6025</v>
      </c>
      <c r="H19" s="79">
        <f t="shared" si="1"/>
        <v>6.183684735632701E-2</v>
      </c>
      <c r="I19" s="80">
        <f t="shared" si="2"/>
        <v>0.49067827295988586</v>
      </c>
      <c r="J19" s="47"/>
      <c r="K19" s="48" t="str">
        <f t="shared" si="3"/>
        <v>60-64</v>
      </c>
      <c r="L19" s="53">
        <f t="shared" si="4"/>
        <v>1.3186050400055189</v>
      </c>
      <c r="M19" s="55">
        <f t="shared" si="5"/>
        <v>0.44020017861748773</v>
      </c>
    </row>
    <row r="20" spans="1:13" x14ac:dyDescent="0.25">
      <c r="A20" s="2" t="s">
        <v>13</v>
      </c>
      <c r="B20" s="8">
        <v>16.453830576798637</v>
      </c>
      <c r="C20" s="12">
        <v>740.24099999999999</v>
      </c>
      <c r="D20" s="75">
        <f t="shared" si="6"/>
        <v>1.9482803897108221E-2</v>
      </c>
      <c r="E20" s="76">
        <f t="shared" si="0"/>
        <v>0.3205667544840109</v>
      </c>
      <c r="F20" s="39">
        <v>10.81086360721201</v>
      </c>
      <c r="G20" s="3">
        <v>3173.8445000000002</v>
      </c>
      <c r="H20" s="79">
        <f t="shared" si="1"/>
        <v>4.9792067535784759E-2</v>
      </c>
      <c r="I20" s="80">
        <f t="shared" si="2"/>
        <v>0.53829525085045804</v>
      </c>
      <c r="J20" s="47"/>
      <c r="K20" s="48" t="str">
        <f t="shared" si="3"/>
        <v>65-69</v>
      </c>
      <c r="L20" s="53">
        <f t="shared" si="4"/>
        <v>1.5219718955497838</v>
      </c>
      <c r="M20" s="55">
        <f t="shared" si="5"/>
        <v>0.39128328790738087</v>
      </c>
    </row>
    <row r="21" spans="1:13" x14ac:dyDescent="0.25">
      <c r="A21" s="16" t="s">
        <v>14</v>
      </c>
      <c r="B21" s="17">
        <v>27.481509850466704</v>
      </c>
      <c r="C21" s="18">
        <v>586.19049999999993</v>
      </c>
      <c r="D21" s="75">
        <f t="shared" si="6"/>
        <v>1.5428265332300987E-2</v>
      </c>
      <c r="E21" s="76">
        <f t="shared" si="0"/>
        <v>0.42399202570524352</v>
      </c>
      <c r="F21" s="40">
        <v>16.378758478242901</v>
      </c>
      <c r="G21" s="22">
        <v>2407.1909999999998</v>
      </c>
      <c r="H21" s="79">
        <f t="shared" si="1"/>
        <v>3.7764615387909907E-2</v>
      </c>
      <c r="I21" s="80">
        <f t="shared" si="2"/>
        <v>0.61853751446231175</v>
      </c>
      <c r="J21" s="47"/>
      <c r="K21" s="48" t="str">
        <f t="shared" si="3"/>
        <v>70-74</v>
      </c>
      <c r="L21" s="53">
        <f t="shared" si="4"/>
        <v>1.6778750286215161</v>
      </c>
      <c r="M21" s="55">
        <f t="shared" si="5"/>
        <v>0.40853759991529648</v>
      </c>
    </row>
    <row r="22" spans="1:13" x14ac:dyDescent="0.25">
      <c r="A22" s="2" t="s">
        <v>15</v>
      </c>
      <c r="B22" s="8">
        <v>48.22977685396733</v>
      </c>
      <c r="C22" s="12">
        <v>436.59749999999997</v>
      </c>
      <c r="D22" s="75">
        <f t="shared" si="6"/>
        <v>1.1491046124799498E-2</v>
      </c>
      <c r="E22" s="76">
        <f t="shared" si="0"/>
        <v>0.5542105904177258</v>
      </c>
      <c r="F22" s="39">
        <v>27.29650048231591</v>
      </c>
      <c r="G22" s="3">
        <v>2209.1329999999998</v>
      </c>
      <c r="H22" s="79">
        <f t="shared" si="1"/>
        <v>3.4657431872144581E-2</v>
      </c>
      <c r="I22" s="80">
        <f t="shared" si="2"/>
        <v>0.94602660581382536</v>
      </c>
      <c r="J22" s="47"/>
      <c r="K22" s="48" t="str">
        <f t="shared" si="3"/>
        <v>75-79</v>
      </c>
      <c r="L22" s="53">
        <f t="shared" si="4"/>
        <v>1.7668849853193849</v>
      </c>
      <c r="M22" s="55">
        <f t="shared" si="5"/>
        <v>0.33156080829045109</v>
      </c>
    </row>
    <row r="23" spans="1:13" x14ac:dyDescent="0.25">
      <c r="A23" s="16" t="s">
        <v>16</v>
      </c>
      <c r="B23" s="17">
        <v>84.377525363701295</v>
      </c>
      <c r="C23" s="18">
        <v>255.5325</v>
      </c>
      <c r="D23" s="75">
        <f t="shared" si="6"/>
        <v>6.7254982996589035E-3</v>
      </c>
      <c r="E23" s="76">
        <f t="shared" si="0"/>
        <v>0.56748090336299906</v>
      </c>
      <c r="F23" s="40">
        <v>49.61715059277369</v>
      </c>
      <c r="G23" s="22">
        <v>1810.1765</v>
      </c>
      <c r="H23" s="79">
        <f t="shared" si="1"/>
        <v>2.8398502365093965E-2</v>
      </c>
      <c r="I23" s="80">
        <f t="shared" si="2"/>
        <v>1.4090527684581071</v>
      </c>
      <c r="J23" s="47"/>
      <c r="K23" s="48" t="str">
        <f t="shared" si="3"/>
        <v>80-84</v>
      </c>
      <c r="L23" s="53">
        <f t="shared" si="4"/>
        <v>1.700571765118454</v>
      </c>
      <c r="M23" s="55">
        <f t="shared" si="5"/>
        <v>0.23682580909356521</v>
      </c>
    </row>
    <row r="24" spans="1:13" x14ac:dyDescent="0.25">
      <c r="A24" s="2" t="s">
        <v>17</v>
      </c>
      <c r="B24" s="8">
        <v>143.38023410160491</v>
      </c>
      <c r="C24" s="12">
        <v>103.58750000000001</v>
      </c>
      <c r="D24" s="75">
        <f t="shared" si="6"/>
        <v>2.7263755299850967E-3</v>
      </c>
      <c r="E24" s="76">
        <f t="shared" si="0"/>
        <v>0.3909083617381503</v>
      </c>
      <c r="F24" s="39">
        <v>93.151863485468184</v>
      </c>
      <c r="G24" s="3">
        <v>1220.4414999999999</v>
      </c>
      <c r="H24" s="79">
        <f t="shared" si="1"/>
        <v>1.9146591961727945E-2</v>
      </c>
      <c r="I24" s="80">
        <f t="shared" si="2"/>
        <v>1.783540720630844</v>
      </c>
      <c r="J24" s="47"/>
      <c r="K24" s="48" t="str">
        <f t="shared" si="3"/>
        <v>85-89</v>
      </c>
      <c r="L24" s="53">
        <f t="shared" si="4"/>
        <v>1.5392095094691522</v>
      </c>
      <c r="M24" s="55">
        <f t="shared" si="5"/>
        <v>0.14239482073022913</v>
      </c>
    </row>
    <row r="25" spans="1:13" x14ac:dyDescent="0.25">
      <c r="A25" s="16" t="s">
        <v>18</v>
      </c>
      <c r="B25" s="17">
        <v>231.26470239807747</v>
      </c>
      <c r="C25" s="18">
        <v>29.544499999999999</v>
      </c>
      <c r="D25" s="75">
        <f t="shared" si="6"/>
        <v>7.7759770093538969E-4</v>
      </c>
      <c r="E25" s="76">
        <f t="shared" si="0"/>
        <v>0.17983090089225215</v>
      </c>
      <c r="F25" s="40">
        <v>171.40948869979735</v>
      </c>
      <c r="G25" s="22">
        <v>458.15549999999996</v>
      </c>
      <c r="H25" s="79">
        <f t="shared" si="1"/>
        <v>7.1876582478729596E-3</v>
      </c>
      <c r="I25" s="80">
        <f t="shared" si="2"/>
        <v>1.2320328252167854</v>
      </c>
      <c r="J25" s="47"/>
      <c r="K25" s="48" t="str">
        <f t="shared" si="3"/>
        <v>90-94</v>
      </c>
      <c r="L25" s="53">
        <f t="shared" si="4"/>
        <v>1.349194284122212</v>
      </c>
      <c r="M25" s="55">
        <f t="shared" si="5"/>
        <v>0.10818512429489867</v>
      </c>
    </row>
    <row r="26" spans="1:13" x14ac:dyDescent="0.25">
      <c r="A26" s="4" t="s">
        <v>19</v>
      </c>
      <c r="B26" s="9">
        <v>364.09991386735572</v>
      </c>
      <c r="C26" s="14">
        <v>5.8049999999999997</v>
      </c>
      <c r="D26" s="77">
        <f t="shared" si="6"/>
        <v>1.527849398002991E-4</v>
      </c>
      <c r="E26" s="78">
        <f t="shared" si="0"/>
        <v>5.5628983421518029E-2</v>
      </c>
      <c r="F26" s="41">
        <v>308.10780370072411</v>
      </c>
      <c r="G26" s="5">
        <v>124.3</v>
      </c>
      <c r="H26" s="81">
        <f t="shared" si="1"/>
        <v>1.9500495360431315E-3</v>
      </c>
      <c r="I26" s="82">
        <f t="shared" si="2"/>
        <v>0.60082547965786526</v>
      </c>
      <c r="J26" s="47"/>
      <c r="K26" s="49" t="str">
        <f t="shared" si="3"/>
        <v>95+</v>
      </c>
      <c r="L26" s="54">
        <f t="shared" si="4"/>
        <v>1.1817289581571868</v>
      </c>
      <c r="M26" s="56">
        <f t="shared" si="5"/>
        <v>7.8349260865606951E-2</v>
      </c>
    </row>
    <row r="28" spans="1:13" x14ac:dyDescent="0.25">
      <c r="A28" t="s">
        <v>32</v>
      </c>
      <c r="B28" s="57" t="s">
        <v>34</v>
      </c>
      <c r="C28" s="43">
        <f>SUMPRODUCT(B7:B26,C7:C26/SUM(C$7:C$26))</f>
        <v>4.7956889643411644</v>
      </c>
      <c r="D28" s="32">
        <f>SUM(D7:D26)</f>
        <v>0.99999999999999978</v>
      </c>
      <c r="E28" s="34">
        <f>SUM(E7:E26)</f>
        <v>4.7956889643411644</v>
      </c>
      <c r="G28" s="43">
        <f>SUMPRODUCT(F7:F26,G7:G26/SUM(G$7:G$26))</f>
        <v>8.7772906236088186</v>
      </c>
      <c r="I28" s="34">
        <f>SUM(I7:I26)</f>
        <v>8.7772906236088186</v>
      </c>
      <c r="J28" s="34"/>
    </row>
    <row r="30" spans="1:13" x14ac:dyDescent="0.25">
      <c r="A30" t="s">
        <v>36</v>
      </c>
    </row>
    <row r="31" spans="1:13" x14ac:dyDescent="0.25">
      <c r="A31" s="72" t="s">
        <v>37</v>
      </c>
      <c r="G31" s="71">
        <f>SUMPRODUCT(F7:F26,D7:D26)</f>
        <v>2.7143295292193441</v>
      </c>
    </row>
    <row r="32" spans="1:13" x14ac:dyDescent="0.25">
      <c r="A32" s="73" t="s">
        <v>38</v>
      </c>
      <c r="G32" s="74">
        <f>E28/G31</f>
        <v>1.7668042559741928</v>
      </c>
    </row>
    <row r="34" spans="1:4" x14ac:dyDescent="0.25">
      <c r="A34" s="72" t="s">
        <v>39</v>
      </c>
      <c r="B34" s="72"/>
      <c r="C34" s="72"/>
      <c r="D34" s="71">
        <f>SUMPRODUCT(B7:B26,H7:H26)</f>
        <v>13.559821677417972</v>
      </c>
    </row>
    <row r="35" spans="1:4" x14ac:dyDescent="0.25">
      <c r="A35" s="73" t="s">
        <v>38</v>
      </c>
      <c r="D35" s="74">
        <f>D34/G28</f>
        <v>1.5448755497448479</v>
      </c>
    </row>
  </sheetData>
  <mergeCells count="3">
    <mergeCell ref="A5:A6"/>
    <mergeCell ref="B5:E5"/>
    <mergeCell ref="F5:I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95A93-7022-4716-B4AB-446AC9904CA4}">
  <dimension ref="A1:I47"/>
  <sheetViews>
    <sheetView tabSelected="1" zoomScale="70" zoomScaleNormal="70" workbookViewId="0">
      <selection activeCell="Q13" sqref="Q13"/>
    </sheetView>
  </sheetViews>
  <sheetFormatPr baseColWidth="10" defaultRowHeight="15" x14ac:dyDescent="0.25"/>
  <sheetData>
    <row r="1" spans="1:9" x14ac:dyDescent="0.25">
      <c r="A1" t="s">
        <v>28</v>
      </c>
    </row>
    <row r="3" spans="1:9" x14ac:dyDescent="0.25">
      <c r="A3" s="23" t="s">
        <v>30</v>
      </c>
    </row>
    <row r="5" spans="1:9" x14ac:dyDescent="0.25">
      <c r="A5" s="29" t="s">
        <v>22</v>
      </c>
      <c r="B5" s="26" t="s">
        <v>23</v>
      </c>
      <c r="C5" s="27"/>
      <c r="D5" s="35" t="s">
        <v>24</v>
      </c>
      <c r="E5" s="37"/>
    </row>
    <row r="6" spans="1:9" s="60" customFormat="1" ht="45" x14ac:dyDescent="0.25">
      <c r="A6" s="30"/>
      <c r="B6" s="58" t="s">
        <v>21</v>
      </c>
      <c r="C6" s="59" t="s">
        <v>42</v>
      </c>
      <c r="D6" s="58" t="s">
        <v>21</v>
      </c>
      <c r="E6" s="59" t="s">
        <v>42</v>
      </c>
      <c r="G6" s="68" t="s">
        <v>43</v>
      </c>
      <c r="H6" s="58" t="s">
        <v>44</v>
      </c>
      <c r="I6" s="59" t="s">
        <v>45</v>
      </c>
    </row>
    <row r="7" spans="1:9" x14ac:dyDescent="0.25">
      <c r="A7" s="16" t="s">
        <v>0</v>
      </c>
      <c r="B7" s="18">
        <v>4261.9065000000001</v>
      </c>
      <c r="C7" s="31">
        <f>B7/SUM(B$7:B$26)</f>
        <v>0.112171426018433</v>
      </c>
      <c r="D7" s="61">
        <v>3906.6585</v>
      </c>
      <c r="E7" s="62">
        <f>D7/SUM(D$7:D$26)</f>
        <v>6.1288637131166182E-2</v>
      </c>
      <c r="G7" s="2">
        <v>0</v>
      </c>
      <c r="H7" s="69">
        <f>C7</f>
        <v>0.112171426018433</v>
      </c>
      <c r="I7" s="66">
        <f>E7</f>
        <v>6.1288637131166182E-2</v>
      </c>
    </row>
    <row r="8" spans="1:9" x14ac:dyDescent="0.25">
      <c r="A8" s="2" t="s">
        <v>1</v>
      </c>
      <c r="B8" s="12">
        <v>3385.6089999999999</v>
      </c>
      <c r="C8" s="31">
        <f>B8/SUM(B$7:B$26)</f>
        <v>8.9107677390585852E-2</v>
      </c>
      <c r="D8" s="12">
        <v>3931.9865</v>
      </c>
      <c r="E8" s="62">
        <f t="shared" ref="E8:E26" si="0">D8/SUM(D$7:D$26)</f>
        <v>6.1685989139604637E-2</v>
      </c>
      <c r="G8" s="2">
        <f>G9-0.0001</f>
        <v>4.9999000000000002</v>
      </c>
      <c r="H8" s="69">
        <f>H7</f>
        <v>0.112171426018433</v>
      </c>
      <c r="I8" s="66">
        <f>I7</f>
        <v>6.1288637131166182E-2</v>
      </c>
    </row>
    <row r="9" spans="1:9" x14ac:dyDescent="0.25">
      <c r="A9" s="16" t="s">
        <v>2</v>
      </c>
      <c r="B9" s="18">
        <v>2978.5675000000001</v>
      </c>
      <c r="C9" s="31">
        <f t="shared" ref="C9:C26" si="1">B9/SUM(B$7:B$26)</f>
        <v>7.8394531641451756E-2</v>
      </c>
      <c r="D9" s="18">
        <v>3849.4714999999997</v>
      </c>
      <c r="E9" s="62">
        <f t="shared" si="0"/>
        <v>6.0391473150331915E-2</v>
      </c>
      <c r="G9" s="2">
        <v>5</v>
      </c>
      <c r="H9" s="69">
        <f>C8</f>
        <v>8.9107677390585852E-2</v>
      </c>
      <c r="I9" s="66">
        <f>E8</f>
        <v>6.1685989139604637E-2</v>
      </c>
    </row>
    <row r="10" spans="1:9" x14ac:dyDescent="0.25">
      <c r="A10" s="2" t="s">
        <v>3</v>
      </c>
      <c r="B10" s="12">
        <v>3328.8209999999999</v>
      </c>
      <c r="C10" s="31">
        <f t="shared" si="1"/>
        <v>8.7613043254258657E-2</v>
      </c>
      <c r="D10" s="12">
        <v>3770.8420000000001</v>
      </c>
      <c r="E10" s="62">
        <f t="shared" si="0"/>
        <v>5.9157913858342355E-2</v>
      </c>
      <c r="G10" s="2">
        <f>G11-0.0001</f>
        <v>9.9999000000000002</v>
      </c>
      <c r="H10" s="69">
        <f>H9</f>
        <v>8.9107677390585852E-2</v>
      </c>
      <c r="I10" s="66">
        <f>I9</f>
        <v>6.1685989139604637E-2</v>
      </c>
    </row>
    <row r="11" spans="1:9" x14ac:dyDescent="0.25">
      <c r="A11" s="16" t="s">
        <v>4</v>
      </c>
      <c r="B11" s="18">
        <v>3721.3954999999996</v>
      </c>
      <c r="C11" s="31">
        <f t="shared" si="1"/>
        <v>9.794542419304117E-2</v>
      </c>
      <c r="D11" s="18">
        <v>3819.087</v>
      </c>
      <c r="E11" s="62">
        <f t="shared" si="0"/>
        <v>5.9914793503285241E-2</v>
      </c>
      <c r="G11" s="2">
        <v>10</v>
      </c>
      <c r="H11" s="69">
        <f>C9</f>
        <v>7.8394531641451756E-2</v>
      </c>
      <c r="I11" s="66">
        <f>E9</f>
        <v>6.0391473150331915E-2</v>
      </c>
    </row>
    <row r="12" spans="1:9" x14ac:dyDescent="0.25">
      <c r="A12" s="2" t="s">
        <v>5</v>
      </c>
      <c r="B12" s="12">
        <v>3717.4794999999999</v>
      </c>
      <c r="C12" s="31">
        <f t="shared" si="1"/>
        <v>9.7842356867587604E-2</v>
      </c>
      <c r="D12" s="12">
        <v>3952.9430000000002</v>
      </c>
      <c r="E12" s="62">
        <f t="shared" si="0"/>
        <v>6.2014759961021279E-2</v>
      </c>
      <c r="G12" s="2">
        <f>G13-0.0001</f>
        <v>14.9999</v>
      </c>
      <c r="H12" s="69">
        <f>H11</f>
        <v>7.8394531641451756E-2</v>
      </c>
      <c r="I12" s="66">
        <f>I11</f>
        <v>6.0391473150331915E-2</v>
      </c>
    </row>
    <row r="13" spans="1:9" x14ac:dyDescent="0.25">
      <c r="A13" s="16" t="s">
        <v>6</v>
      </c>
      <c r="B13" s="18">
        <v>3350.0039999999999</v>
      </c>
      <c r="C13" s="31">
        <f t="shared" si="1"/>
        <v>8.8170570106935617E-2</v>
      </c>
      <c r="D13" s="18">
        <v>3967.3445000000002</v>
      </c>
      <c r="E13" s="62">
        <f t="shared" si="0"/>
        <v>6.2240694300468788E-2</v>
      </c>
      <c r="G13" s="2">
        <v>15</v>
      </c>
      <c r="H13" s="69">
        <f>C10</f>
        <v>8.7613043254258657E-2</v>
      </c>
      <c r="I13" s="66">
        <f>E10</f>
        <v>5.9157913858342355E-2</v>
      </c>
    </row>
    <row r="14" spans="1:9" x14ac:dyDescent="0.25">
      <c r="A14" s="2" t="s">
        <v>7</v>
      </c>
      <c r="B14" s="12">
        <v>2786.9075000000003</v>
      </c>
      <c r="C14" s="31">
        <f t="shared" si="1"/>
        <v>7.3350128271576595E-2</v>
      </c>
      <c r="D14" s="12">
        <v>4142.3785000000007</v>
      </c>
      <c r="E14" s="62">
        <f t="shared" si="0"/>
        <v>6.4986671536927151E-2</v>
      </c>
      <c r="G14" s="2">
        <f>G15-0.0001</f>
        <v>19.9999</v>
      </c>
      <c r="H14" s="69">
        <f>H13</f>
        <v>8.7613043254258657E-2</v>
      </c>
      <c r="I14" s="66">
        <f>I13</f>
        <v>5.9157913858342355E-2</v>
      </c>
    </row>
    <row r="15" spans="1:9" x14ac:dyDescent="0.25">
      <c r="A15" s="16" t="s">
        <v>8</v>
      </c>
      <c r="B15" s="18">
        <v>2310.7955000000002</v>
      </c>
      <c r="C15" s="31">
        <f t="shared" si="1"/>
        <v>6.0819078614694592E-2</v>
      </c>
      <c r="D15" s="18">
        <v>4373.7530000000006</v>
      </c>
      <c r="E15" s="62">
        <f t="shared" si="0"/>
        <v>6.8616532650179057E-2</v>
      </c>
      <c r="G15" s="2">
        <v>20</v>
      </c>
      <c r="H15" s="69">
        <f>C11</f>
        <v>9.794542419304117E-2</v>
      </c>
      <c r="I15" s="66">
        <f>E11</f>
        <v>5.9914793503285241E-2</v>
      </c>
    </row>
    <row r="16" spans="1:9" x14ac:dyDescent="0.25">
      <c r="A16" s="2" t="s">
        <v>9</v>
      </c>
      <c r="B16" s="12">
        <v>1971.4369999999999</v>
      </c>
      <c r="C16" s="31">
        <f t="shared" si="1"/>
        <v>5.1887318409144234E-2</v>
      </c>
      <c r="D16" s="12">
        <v>4373.7655000000004</v>
      </c>
      <c r="E16" s="62">
        <f t="shared" si="0"/>
        <v>6.8616728753310194E-2</v>
      </c>
      <c r="G16" s="2">
        <f>G17-0.0001</f>
        <v>24.9999</v>
      </c>
      <c r="H16" s="69">
        <f>H15</f>
        <v>9.794542419304117E-2</v>
      </c>
      <c r="I16" s="66">
        <f>I15</f>
        <v>5.9914793503285241E-2</v>
      </c>
    </row>
    <row r="17" spans="1:9" x14ac:dyDescent="0.25">
      <c r="A17" s="16" t="s">
        <v>10</v>
      </c>
      <c r="B17" s="18">
        <v>1637.9580000000001</v>
      </c>
      <c r="C17" s="31">
        <f t="shared" si="1"/>
        <v>4.311030394925381E-2</v>
      </c>
      <c r="D17" s="18">
        <v>4243.348</v>
      </c>
      <c r="E17" s="62">
        <f t="shared" si="0"/>
        <v>6.6570706344887778E-2</v>
      </c>
      <c r="G17" s="2">
        <v>25</v>
      </c>
      <c r="H17" s="69">
        <f>C12</f>
        <v>9.7842356867587604E-2</v>
      </c>
      <c r="I17" s="66">
        <f>E12</f>
        <v>6.2014759961021279E-2</v>
      </c>
    </row>
    <row r="18" spans="1:9" x14ac:dyDescent="0.25">
      <c r="A18" s="2" t="s">
        <v>11</v>
      </c>
      <c r="B18" s="12">
        <v>1351.9680000000001</v>
      </c>
      <c r="C18" s="31">
        <f t="shared" si="1"/>
        <v>3.558317820705096E-2</v>
      </c>
      <c r="D18" s="12">
        <v>4065.5479999999998</v>
      </c>
      <c r="E18" s="62">
        <f t="shared" si="0"/>
        <v>6.3781335407571041E-2</v>
      </c>
      <c r="G18" s="2">
        <f>G19-0.0001</f>
        <v>29.9999</v>
      </c>
      <c r="H18" s="69">
        <f>H17</f>
        <v>9.7842356867587604E-2</v>
      </c>
      <c r="I18" s="66">
        <f>I17</f>
        <v>6.2014759961021279E-2</v>
      </c>
    </row>
    <row r="19" spans="1:9" x14ac:dyDescent="0.25">
      <c r="A19" s="16" t="s">
        <v>12</v>
      </c>
      <c r="B19" s="18">
        <v>1034.2349999999999</v>
      </c>
      <c r="C19" s="31">
        <f t="shared" si="1"/>
        <v>2.7220591251397475E-2</v>
      </c>
      <c r="D19" s="18">
        <v>3941.6025</v>
      </c>
      <c r="E19" s="62">
        <f t="shared" si="0"/>
        <v>6.183684735632701E-2</v>
      </c>
      <c r="G19" s="2">
        <v>30</v>
      </c>
      <c r="H19" s="69">
        <f>C13</f>
        <v>8.8170570106935617E-2</v>
      </c>
      <c r="I19" s="66">
        <f>E13</f>
        <v>6.2240694300468788E-2</v>
      </c>
    </row>
    <row r="20" spans="1:9" x14ac:dyDescent="0.25">
      <c r="A20" s="2" t="s">
        <v>13</v>
      </c>
      <c r="B20" s="12">
        <v>740.24099999999999</v>
      </c>
      <c r="C20" s="31">
        <f t="shared" si="1"/>
        <v>1.9482803897108221E-2</v>
      </c>
      <c r="D20" s="12">
        <v>3173.8445000000002</v>
      </c>
      <c r="E20" s="62">
        <f t="shared" si="0"/>
        <v>4.9792067535784759E-2</v>
      </c>
      <c r="G20" s="2">
        <f>G21-0.0001</f>
        <v>34.999899999999997</v>
      </c>
      <c r="H20" s="69">
        <f>H19</f>
        <v>8.8170570106935617E-2</v>
      </c>
      <c r="I20" s="66">
        <f>I19</f>
        <v>6.2240694300468788E-2</v>
      </c>
    </row>
    <row r="21" spans="1:9" x14ac:dyDescent="0.25">
      <c r="A21" s="16" t="s">
        <v>14</v>
      </c>
      <c r="B21" s="18">
        <v>586.19049999999993</v>
      </c>
      <c r="C21" s="31">
        <f t="shared" si="1"/>
        <v>1.5428265332300987E-2</v>
      </c>
      <c r="D21" s="18">
        <v>2407.1909999999998</v>
      </c>
      <c r="E21" s="62">
        <f t="shared" si="0"/>
        <v>3.7764615387909907E-2</v>
      </c>
      <c r="G21" s="2">
        <v>35</v>
      </c>
      <c r="H21" s="69">
        <f>C14</f>
        <v>7.3350128271576595E-2</v>
      </c>
      <c r="I21" s="66">
        <f>E14</f>
        <v>6.4986671536927151E-2</v>
      </c>
    </row>
    <row r="22" spans="1:9" x14ac:dyDescent="0.25">
      <c r="A22" s="2" t="s">
        <v>15</v>
      </c>
      <c r="B22" s="12">
        <v>436.59749999999997</v>
      </c>
      <c r="C22" s="31">
        <f t="shared" si="1"/>
        <v>1.1491046124799498E-2</v>
      </c>
      <c r="D22" s="12">
        <v>2209.1329999999998</v>
      </c>
      <c r="E22" s="62">
        <f t="shared" si="0"/>
        <v>3.4657431872144581E-2</v>
      </c>
      <c r="G22" s="2">
        <f>G23-0.0001</f>
        <v>39.999899999999997</v>
      </c>
      <c r="H22" s="69">
        <f>H21</f>
        <v>7.3350128271576595E-2</v>
      </c>
      <c r="I22" s="66">
        <f>I21</f>
        <v>6.4986671536927151E-2</v>
      </c>
    </row>
    <row r="23" spans="1:9" x14ac:dyDescent="0.25">
      <c r="A23" s="16" t="s">
        <v>16</v>
      </c>
      <c r="B23" s="18">
        <v>255.5325</v>
      </c>
      <c r="C23" s="31">
        <f t="shared" si="1"/>
        <v>6.7254982996589035E-3</v>
      </c>
      <c r="D23" s="18">
        <v>1810.1765</v>
      </c>
      <c r="E23" s="62">
        <f t="shared" si="0"/>
        <v>2.8398502365093965E-2</v>
      </c>
      <c r="G23" s="2">
        <v>40</v>
      </c>
      <c r="H23" s="69">
        <f>C15</f>
        <v>6.0819078614694592E-2</v>
      </c>
      <c r="I23" s="66">
        <f>E15</f>
        <v>6.8616532650179057E-2</v>
      </c>
    </row>
    <row r="24" spans="1:9" x14ac:dyDescent="0.25">
      <c r="A24" s="2" t="s">
        <v>17</v>
      </c>
      <c r="B24" s="12">
        <v>103.58750000000001</v>
      </c>
      <c r="C24" s="31">
        <f t="shared" si="1"/>
        <v>2.7263755299850967E-3</v>
      </c>
      <c r="D24" s="12">
        <v>1220.4414999999999</v>
      </c>
      <c r="E24" s="62">
        <f t="shared" si="0"/>
        <v>1.9146591961727945E-2</v>
      </c>
      <c r="G24" s="2">
        <f>G25-0.0001</f>
        <v>44.999899999999997</v>
      </c>
      <c r="H24" s="69">
        <f>H23</f>
        <v>6.0819078614694592E-2</v>
      </c>
      <c r="I24" s="66">
        <f>I23</f>
        <v>6.8616532650179057E-2</v>
      </c>
    </row>
    <row r="25" spans="1:9" x14ac:dyDescent="0.25">
      <c r="A25" s="16" t="s">
        <v>18</v>
      </c>
      <c r="B25" s="18">
        <v>29.544499999999999</v>
      </c>
      <c r="C25" s="31">
        <f t="shared" si="1"/>
        <v>7.7759770093538969E-4</v>
      </c>
      <c r="D25" s="18">
        <v>458.15549999999996</v>
      </c>
      <c r="E25" s="62">
        <f t="shared" si="0"/>
        <v>7.1876582478729596E-3</v>
      </c>
      <c r="G25" s="2">
        <v>45</v>
      </c>
      <c r="H25" s="69">
        <f>C16</f>
        <v>5.1887318409144234E-2</v>
      </c>
      <c r="I25" s="66">
        <f>E16</f>
        <v>6.8616728753310194E-2</v>
      </c>
    </row>
    <row r="26" spans="1:9" x14ac:dyDescent="0.25">
      <c r="A26" s="4" t="s">
        <v>19</v>
      </c>
      <c r="B26" s="14">
        <v>5.8049999999999997</v>
      </c>
      <c r="C26" s="33">
        <f t="shared" si="1"/>
        <v>1.527849398002991E-4</v>
      </c>
      <c r="D26" s="14">
        <v>124.3</v>
      </c>
      <c r="E26" s="63">
        <f t="shared" si="0"/>
        <v>1.9500495360431315E-3</v>
      </c>
      <c r="G26" s="2">
        <f>G27-0.0001</f>
        <v>49.999899999999997</v>
      </c>
      <c r="H26" s="69">
        <f>H25</f>
        <v>5.1887318409144234E-2</v>
      </c>
      <c r="I26" s="66">
        <f>I25</f>
        <v>6.8616728753310194E-2</v>
      </c>
    </row>
    <row r="27" spans="1:9" x14ac:dyDescent="0.25">
      <c r="G27" s="2">
        <v>50</v>
      </c>
      <c r="H27" s="69">
        <f>C17</f>
        <v>4.311030394925381E-2</v>
      </c>
      <c r="I27" s="66">
        <f>E17</f>
        <v>6.6570706344887778E-2</v>
      </c>
    </row>
    <row r="28" spans="1:9" x14ac:dyDescent="0.25">
      <c r="A28" s="23" t="s">
        <v>32</v>
      </c>
      <c r="B28" s="64">
        <f>SUM(B7:B27)</f>
        <v>37994.582500000011</v>
      </c>
      <c r="C28" s="65">
        <f t="shared" ref="C28:E28" si="2">SUM(C7:C27)</f>
        <v>0.99999999999999978</v>
      </c>
      <c r="D28" s="64">
        <f t="shared" si="2"/>
        <v>63741.97050000001</v>
      </c>
      <c r="E28" s="65">
        <f t="shared" si="2"/>
        <v>0.99999999999999989</v>
      </c>
      <c r="G28" s="2">
        <f>G29-0.0001</f>
        <v>54.999899999999997</v>
      </c>
      <c r="H28" s="69">
        <f>H27</f>
        <v>4.311030394925381E-2</v>
      </c>
      <c r="I28" s="66">
        <f>I27</f>
        <v>6.6570706344887778E-2</v>
      </c>
    </row>
    <row r="29" spans="1:9" x14ac:dyDescent="0.25">
      <c r="G29" s="2">
        <v>55</v>
      </c>
      <c r="H29" s="69">
        <f>C18</f>
        <v>3.558317820705096E-2</v>
      </c>
      <c r="I29" s="66">
        <f>E18</f>
        <v>6.3781335407571041E-2</v>
      </c>
    </row>
    <row r="30" spans="1:9" x14ac:dyDescent="0.25">
      <c r="G30" s="2">
        <f>G31-0.0001</f>
        <v>59.999899999999997</v>
      </c>
      <c r="H30" s="69">
        <f>H29</f>
        <v>3.558317820705096E-2</v>
      </c>
      <c r="I30" s="66">
        <f>I29</f>
        <v>6.3781335407571041E-2</v>
      </c>
    </row>
    <row r="31" spans="1:9" x14ac:dyDescent="0.25">
      <c r="G31" s="2">
        <v>60</v>
      </c>
      <c r="H31" s="69">
        <f>C19</f>
        <v>2.7220591251397475E-2</v>
      </c>
      <c r="I31" s="66">
        <f>E19</f>
        <v>6.183684735632701E-2</v>
      </c>
    </row>
    <row r="32" spans="1:9" x14ac:dyDescent="0.25">
      <c r="G32" s="2">
        <f>G33-0.0001</f>
        <v>64.999899999999997</v>
      </c>
      <c r="H32" s="69">
        <f>H31</f>
        <v>2.7220591251397475E-2</v>
      </c>
      <c r="I32" s="66">
        <f>I31</f>
        <v>6.183684735632701E-2</v>
      </c>
    </row>
    <row r="33" spans="7:9" x14ac:dyDescent="0.25">
      <c r="G33" s="2">
        <v>65</v>
      </c>
      <c r="H33" s="69">
        <f>C20</f>
        <v>1.9482803897108221E-2</v>
      </c>
      <c r="I33" s="66">
        <f>E20</f>
        <v>4.9792067535784759E-2</v>
      </c>
    </row>
    <row r="34" spans="7:9" x14ac:dyDescent="0.25">
      <c r="G34" s="2">
        <f>G35-0.0001</f>
        <v>69.999899999999997</v>
      </c>
      <c r="H34" s="69">
        <f>H33</f>
        <v>1.9482803897108221E-2</v>
      </c>
      <c r="I34" s="66">
        <f>I33</f>
        <v>4.9792067535784759E-2</v>
      </c>
    </row>
    <row r="35" spans="7:9" x14ac:dyDescent="0.25">
      <c r="G35" s="2">
        <v>70</v>
      </c>
      <c r="H35" s="69">
        <f>C21</f>
        <v>1.5428265332300987E-2</v>
      </c>
      <c r="I35" s="66">
        <f>E21</f>
        <v>3.7764615387909907E-2</v>
      </c>
    </row>
    <row r="36" spans="7:9" x14ac:dyDescent="0.25">
      <c r="G36" s="2">
        <f>G37-0.0001</f>
        <v>74.999899999999997</v>
      </c>
      <c r="H36" s="69">
        <f>H35</f>
        <v>1.5428265332300987E-2</v>
      </c>
      <c r="I36" s="66">
        <f>I35</f>
        <v>3.7764615387909907E-2</v>
      </c>
    </row>
    <row r="37" spans="7:9" x14ac:dyDescent="0.25">
      <c r="G37" s="2">
        <v>75</v>
      </c>
      <c r="H37" s="69">
        <f>C22</f>
        <v>1.1491046124799498E-2</v>
      </c>
      <c r="I37" s="66">
        <f>E22</f>
        <v>3.4657431872144581E-2</v>
      </c>
    </row>
    <row r="38" spans="7:9" x14ac:dyDescent="0.25">
      <c r="G38" s="2">
        <f>G39-0.0001</f>
        <v>79.999899999999997</v>
      </c>
      <c r="H38" s="69">
        <f>H37</f>
        <v>1.1491046124799498E-2</v>
      </c>
      <c r="I38" s="66">
        <f>I37</f>
        <v>3.4657431872144581E-2</v>
      </c>
    </row>
    <row r="39" spans="7:9" x14ac:dyDescent="0.25">
      <c r="G39" s="2">
        <v>80</v>
      </c>
      <c r="H39" s="69">
        <f>C23</f>
        <v>6.7254982996589035E-3</v>
      </c>
      <c r="I39" s="66">
        <f>E23</f>
        <v>2.8398502365093965E-2</v>
      </c>
    </row>
    <row r="40" spans="7:9" x14ac:dyDescent="0.25">
      <c r="G40" s="2">
        <f>G41-0.0001</f>
        <v>84.999899999999997</v>
      </c>
      <c r="H40" s="69">
        <f>H39</f>
        <v>6.7254982996589035E-3</v>
      </c>
      <c r="I40" s="66">
        <f>I39</f>
        <v>2.8398502365093965E-2</v>
      </c>
    </row>
    <row r="41" spans="7:9" x14ac:dyDescent="0.25">
      <c r="G41" s="2">
        <v>85</v>
      </c>
      <c r="H41" s="69">
        <f>C24</f>
        <v>2.7263755299850967E-3</v>
      </c>
      <c r="I41" s="66">
        <f>E24</f>
        <v>1.9146591961727945E-2</v>
      </c>
    </row>
    <row r="42" spans="7:9" x14ac:dyDescent="0.25">
      <c r="G42" s="2">
        <f>G43-0.0001</f>
        <v>89.999899999999997</v>
      </c>
      <c r="H42" s="69">
        <f>H41</f>
        <v>2.7263755299850967E-3</v>
      </c>
      <c r="I42" s="66">
        <f>I41</f>
        <v>1.9146591961727945E-2</v>
      </c>
    </row>
    <row r="43" spans="7:9" x14ac:dyDescent="0.25">
      <c r="G43" s="2">
        <v>90</v>
      </c>
      <c r="H43" s="69">
        <f>C25</f>
        <v>7.7759770093538969E-4</v>
      </c>
      <c r="I43" s="66">
        <f>E25</f>
        <v>7.1876582478729596E-3</v>
      </c>
    </row>
    <row r="44" spans="7:9" x14ac:dyDescent="0.25">
      <c r="G44" s="2">
        <f>G45-0.0001</f>
        <v>94.999899999999997</v>
      </c>
      <c r="H44" s="69">
        <f>H43</f>
        <v>7.7759770093538969E-4</v>
      </c>
      <c r="I44" s="66">
        <f>I43</f>
        <v>7.1876582478729596E-3</v>
      </c>
    </row>
    <row r="45" spans="7:9" x14ac:dyDescent="0.25">
      <c r="G45" s="2">
        <v>95</v>
      </c>
      <c r="H45" s="69">
        <f>C26</f>
        <v>1.527849398002991E-4</v>
      </c>
      <c r="I45" s="66">
        <f>E26</f>
        <v>1.9500495360431315E-3</v>
      </c>
    </row>
    <row r="46" spans="7:9" x14ac:dyDescent="0.25">
      <c r="G46" s="2">
        <f>G47-0.0001</f>
        <v>99.999899999999997</v>
      </c>
      <c r="H46" s="69">
        <f>H45</f>
        <v>1.527849398002991E-4</v>
      </c>
      <c r="I46" s="66">
        <f>I45</f>
        <v>1.9500495360431315E-3</v>
      </c>
    </row>
    <row r="47" spans="7:9" x14ac:dyDescent="0.25">
      <c r="G47" s="4">
        <v>100</v>
      </c>
      <c r="H47" s="70">
        <v>0</v>
      </c>
      <c r="I47" s="67">
        <v>0</v>
      </c>
    </row>
  </sheetData>
  <mergeCells count="3">
    <mergeCell ref="A5:A6"/>
    <mergeCell ref="B5:C5"/>
    <mergeCell ref="D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Exo 1</vt:lpstr>
      <vt:lpstr>Exo 1 résultats</vt:lpstr>
      <vt:lpstr>Structure par âge</vt:lpstr>
    </vt:vector>
  </TitlesOfParts>
  <Company>UP1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User</cp:lastModifiedBy>
  <cp:lastPrinted>2019-12-02T09:12:38Z</cp:lastPrinted>
  <dcterms:created xsi:type="dcterms:W3CDTF">2019-12-02T09:02:22Z</dcterms:created>
  <dcterms:modified xsi:type="dcterms:W3CDTF">2020-12-07T17:53:12Z</dcterms:modified>
</cp:coreProperties>
</file>