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20" windowHeight="11020" activeTab="1"/>
  </bookViews>
  <sheets>
    <sheet name="Paris âge" sheetId="1" r:id="rId1"/>
    <sheet name="Paris âge (graphique)" sheetId="6" r:id="rId2"/>
    <sheet name="Ménages" sheetId="4" r:id="rId3"/>
    <sheet name="Ménages (graphique)" sheetId="7" r:id="rId4"/>
    <sheet name="Logements" sheetId="3" r:id="rId5"/>
    <sheet name="Logements (graphique)" sheetId="8" r:id="rId6"/>
    <sheet name="PCS des actifs" sheetId="2" r:id="rId7"/>
    <sheet name="Emplois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8" l="1"/>
  <c r="J44" i="8"/>
  <c r="J43" i="8"/>
  <c r="J42" i="8"/>
  <c r="J41" i="8"/>
  <c r="J40" i="8"/>
  <c r="L16" i="8"/>
  <c r="L34" i="8" s="1"/>
  <c r="J16" i="8"/>
  <c r="J34" i="8" s="1"/>
  <c r="K15" i="8"/>
  <c r="K14" i="8"/>
  <c r="K44" i="8" s="1"/>
  <c r="K13" i="8"/>
  <c r="K12" i="8"/>
  <c r="K42" i="8" s="1"/>
  <c r="K11" i="8"/>
  <c r="K10" i="8"/>
  <c r="K40" i="8" s="1"/>
  <c r="L45" i="7"/>
  <c r="L44" i="7"/>
  <c r="L43" i="7"/>
  <c r="L42" i="7"/>
  <c r="L41" i="7"/>
  <c r="L40" i="7"/>
  <c r="N24" i="7"/>
  <c r="N16" i="7"/>
  <c r="N34" i="7" s="1"/>
  <c r="L16" i="7"/>
  <c r="L34" i="7" s="1"/>
  <c r="M15" i="7"/>
  <c r="M14" i="7"/>
  <c r="M44" i="7" s="1"/>
  <c r="M13" i="7"/>
  <c r="M12" i="7"/>
  <c r="M42" i="7" s="1"/>
  <c r="M11" i="7"/>
  <c r="M10" i="7"/>
  <c r="M40" i="7" s="1"/>
  <c r="AP124" i="6"/>
  <c r="AP98" i="6"/>
  <c r="AP82" i="6"/>
  <c r="AP71" i="6"/>
  <c r="AP55" i="6"/>
  <c r="AP39" i="6"/>
  <c r="AP31" i="6"/>
  <c r="AP23" i="6"/>
  <c r="AP17" i="6"/>
  <c r="AP13" i="6"/>
  <c r="O19" i="6"/>
  <c r="M19" i="6"/>
  <c r="O18" i="6"/>
  <c r="M18" i="6"/>
  <c r="O17" i="6"/>
  <c r="M17" i="6"/>
  <c r="O16" i="6"/>
  <c r="M16" i="6"/>
  <c r="O15" i="6"/>
  <c r="M15" i="6"/>
  <c r="O14" i="6"/>
  <c r="M14" i="6"/>
  <c r="O13" i="6"/>
  <c r="M13" i="6"/>
  <c r="O12" i="6"/>
  <c r="M12" i="6"/>
  <c r="O11" i="6"/>
  <c r="M11" i="6"/>
  <c r="O10" i="6"/>
  <c r="M10" i="6"/>
  <c r="J24" i="3"/>
  <c r="N23" i="4"/>
  <c r="N25" i="4"/>
  <c r="M24" i="4"/>
  <c r="M25" i="4"/>
  <c r="L24" i="4"/>
  <c r="L20" i="4"/>
  <c r="J41" i="3"/>
  <c r="J42" i="3"/>
  <c r="J43" i="3"/>
  <c r="J44" i="3"/>
  <c r="J45" i="3"/>
  <c r="J40" i="3"/>
  <c r="L16" i="3"/>
  <c r="L30" i="3" s="1"/>
  <c r="J16" i="3"/>
  <c r="J46" i="3" s="1"/>
  <c r="K11" i="3"/>
  <c r="K12" i="3"/>
  <c r="K13" i="3"/>
  <c r="K23" i="3" s="1"/>
  <c r="K14" i="3"/>
  <c r="K24" i="3" s="1"/>
  <c r="K15" i="3"/>
  <c r="K10" i="3"/>
  <c r="K40" i="3" s="1"/>
  <c r="L41" i="4"/>
  <c r="L42" i="4"/>
  <c r="L43" i="4"/>
  <c r="L44" i="4"/>
  <c r="L45" i="4"/>
  <c r="L40" i="4"/>
  <c r="N16" i="4"/>
  <c r="N30" i="4" s="1"/>
  <c r="L16" i="4"/>
  <c r="M11" i="4"/>
  <c r="M21" i="4" s="1"/>
  <c r="M12" i="4"/>
  <c r="M42" i="4" s="1"/>
  <c r="M13" i="4"/>
  <c r="M23" i="4" s="1"/>
  <c r="M14" i="4"/>
  <c r="M44" i="4" s="1"/>
  <c r="M15" i="4"/>
  <c r="M10" i="4"/>
  <c r="M40" i="4" s="1"/>
  <c r="O11" i="1"/>
  <c r="O12" i="1"/>
  <c r="O13" i="1"/>
  <c r="O14" i="1"/>
  <c r="O15" i="1"/>
  <c r="O16" i="1"/>
  <c r="O17" i="1"/>
  <c r="O18" i="1"/>
  <c r="O19" i="1"/>
  <c r="M11" i="1"/>
  <c r="M12" i="1"/>
  <c r="M13" i="1"/>
  <c r="M14" i="1"/>
  <c r="M15" i="1"/>
  <c r="M16" i="1"/>
  <c r="M17" i="1"/>
  <c r="M18" i="1"/>
  <c r="M19" i="1"/>
  <c r="O10" i="1"/>
  <c r="M10" i="1"/>
  <c r="M20" i="1" s="1"/>
  <c r="L25" i="3" l="1"/>
  <c r="L46" i="4"/>
  <c r="K22" i="3"/>
  <c r="L23" i="4"/>
  <c r="N22" i="4"/>
  <c r="L23" i="3"/>
  <c r="N20" i="7"/>
  <c r="L22" i="4"/>
  <c r="N21" i="4"/>
  <c r="L21" i="3"/>
  <c r="L22" i="7"/>
  <c r="M20" i="4"/>
  <c r="M26" i="4" s="1"/>
  <c r="J23" i="3"/>
  <c r="K25" i="3"/>
  <c r="K21" i="3"/>
  <c r="L31" i="7"/>
  <c r="J20" i="3"/>
  <c r="J22" i="3"/>
  <c r="L24" i="3"/>
  <c r="L22" i="3"/>
  <c r="L20" i="3"/>
  <c r="N22" i="7"/>
  <c r="N31" i="7"/>
  <c r="L25" i="4"/>
  <c r="L21" i="4"/>
  <c r="M22" i="4"/>
  <c r="N24" i="4"/>
  <c r="N20" i="4"/>
  <c r="N26" i="4" s="1"/>
  <c r="J25" i="3"/>
  <c r="J21" i="3"/>
  <c r="K20" i="3"/>
  <c r="N10" i="6"/>
  <c r="N12" i="6"/>
  <c r="N16" i="6"/>
  <c r="N18" i="6"/>
  <c r="L20" i="7"/>
  <c r="L24" i="7"/>
  <c r="N33" i="7"/>
  <c r="L40" i="8"/>
  <c r="L42" i="8"/>
  <c r="L44" i="8"/>
  <c r="K16" i="8"/>
  <c r="K46" i="8" s="1"/>
  <c r="J20" i="8"/>
  <c r="L20" i="8"/>
  <c r="K21" i="8"/>
  <c r="J22" i="8"/>
  <c r="L22" i="8"/>
  <c r="K23" i="8"/>
  <c r="J24" i="8"/>
  <c r="L24" i="8"/>
  <c r="K25" i="8"/>
  <c r="J31" i="8"/>
  <c r="L31" i="8"/>
  <c r="J33" i="8"/>
  <c r="L33" i="8"/>
  <c r="K34" i="8"/>
  <c r="J35" i="8"/>
  <c r="L35" i="8"/>
  <c r="K41" i="8"/>
  <c r="L41" i="8" s="1"/>
  <c r="K43" i="8"/>
  <c r="L43" i="8" s="1"/>
  <c r="K45" i="8"/>
  <c r="L45" i="8" s="1"/>
  <c r="J46" i="8"/>
  <c r="K20" i="8"/>
  <c r="J21" i="8"/>
  <c r="L21" i="8"/>
  <c r="K22" i="8"/>
  <c r="J23" i="8"/>
  <c r="L23" i="8"/>
  <c r="K24" i="8"/>
  <c r="J25" i="8"/>
  <c r="L25" i="8"/>
  <c r="J30" i="8"/>
  <c r="L30" i="8"/>
  <c r="J32" i="8"/>
  <c r="L32" i="8"/>
  <c r="N40" i="7"/>
  <c r="N42" i="7"/>
  <c r="N44" i="7"/>
  <c r="M16" i="7"/>
  <c r="M46" i="7" s="1"/>
  <c r="M21" i="7"/>
  <c r="M23" i="7"/>
  <c r="M25" i="7"/>
  <c r="M32" i="7"/>
  <c r="L33" i="7"/>
  <c r="L35" i="7"/>
  <c r="N35" i="7"/>
  <c r="M41" i="7"/>
  <c r="N41" i="7" s="1"/>
  <c r="M43" i="7"/>
  <c r="N43" i="7" s="1"/>
  <c r="M45" i="7"/>
  <c r="N45" i="7" s="1"/>
  <c r="L46" i="7"/>
  <c r="M20" i="7"/>
  <c r="L21" i="7"/>
  <c r="N21" i="7"/>
  <c r="M22" i="7"/>
  <c r="L23" i="7"/>
  <c r="N23" i="7"/>
  <c r="M24" i="7"/>
  <c r="L25" i="7"/>
  <c r="N25" i="7"/>
  <c r="L30" i="7"/>
  <c r="N30" i="7"/>
  <c r="L32" i="7"/>
  <c r="N32" i="7"/>
  <c r="N14" i="6"/>
  <c r="N11" i="6"/>
  <c r="N13" i="6"/>
  <c r="N15" i="6"/>
  <c r="N17" i="6"/>
  <c r="N19" i="6"/>
  <c r="M20" i="6"/>
  <c r="O20" i="6"/>
  <c r="T10" i="6" s="1"/>
  <c r="Y10" i="6" s="1"/>
  <c r="L40" i="3"/>
  <c r="J30" i="3"/>
  <c r="J34" i="3"/>
  <c r="J32" i="3"/>
  <c r="J36" i="3" s="1"/>
  <c r="L35" i="3"/>
  <c r="L34" i="3"/>
  <c r="L33" i="3"/>
  <c r="L32" i="3"/>
  <c r="L31" i="3"/>
  <c r="K45" i="3"/>
  <c r="L45" i="3" s="1"/>
  <c r="K44" i="3"/>
  <c r="L44" i="3" s="1"/>
  <c r="K43" i="3"/>
  <c r="L43" i="3" s="1"/>
  <c r="K42" i="3"/>
  <c r="L42" i="3" s="1"/>
  <c r="K41" i="3"/>
  <c r="L41" i="3" s="1"/>
  <c r="K16" i="3"/>
  <c r="K46" i="3" s="1"/>
  <c r="L46" i="3" s="1"/>
  <c r="J35" i="3"/>
  <c r="J33" i="3"/>
  <c r="J31" i="3"/>
  <c r="K30" i="3"/>
  <c r="N40" i="4"/>
  <c r="N42" i="4"/>
  <c r="N44" i="4"/>
  <c r="L30" i="4"/>
  <c r="L34" i="4"/>
  <c r="L32" i="4"/>
  <c r="N35" i="4"/>
  <c r="N34" i="4"/>
  <c r="N33" i="4"/>
  <c r="N32" i="4"/>
  <c r="N31" i="4"/>
  <c r="M45" i="4"/>
  <c r="N45" i="4" s="1"/>
  <c r="M43" i="4"/>
  <c r="N43" i="4" s="1"/>
  <c r="M41" i="4"/>
  <c r="N41" i="4" s="1"/>
  <c r="M16" i="4"/>
  <c r="M46" i="4" s="1"/>
  <c r="N46" i="4" s="1"/>
  <c r="L35" i="4"/>
  <c r="L33" i="4"/>
  <c r="L31" i="4"/>
  <c r="M34" i="4"/>
  <c r="M60" i="1"/>
  <c r="M58" i="1"/>
  <c r="M56" i="1"/>
  <c r="M54" i="1"/>
  <c r="N19" i="1"/>
  <c r="N61" i="1" s="1"/>
  <c r="N15" i="1"/>
  <c r="N57" i="1" s="1"/>
  <c r="N11" i="1"/>
  <c r="N53" i="1"/>
  <c r="M47" i="1"/>
  <c r="M45" i="1"/>
  <c r="M43" i="1"/>
  <c r="M41" i="1"/>
  <c r="M39" i="1"/>
  <c r="N17" i="1"/>
  <c r="O20" i="1"/>
  <c r="O31" i="1" s="1"/>
  <c r="M38" i="1"/>
  <c r="M46" i="1"/>
  <c r="M44" i="1"/>
  <c r="M42" i="1"/>
  <c r="M40" i="1"/>
  <c r="M52" i="1"/>
  <c r="M61" i="1"/>
  <c r="M59" i="1"/>
  <c r="M57" i="1"/>
  <c r="M55" i="1"/>
  <c r="M53" i="1"/>
  <c r="N13" i="1"/>
  <c r="N27" i="1" s="1"/>
  <c r="N10" i="1"/>
  <c r="N18" i="1"/>
  <c r="N16" i="1"/>
  <c r="N14" i="1"/>
  <c r="N28" i="1" s="1"/>
  <c r="N12" i="1"/>
  <c r="O53" i="1" l="1"/>
  <c r="O61" i="1"/>
  <c r="N36" i="4"/>
  <c r="N46" i="7"/>
  <c r="K35" i="3"/>
  <c r="L26" i="4"/>
  <c r="L26" i="3"/>
  <c r="N29" i="1"/>
  <c r="O32" i="1"/>
  <c r="O40" i="1"/>
  <c r="N33" i="1"/>
  <c r="N26" i="7"/>
  <c r="J26" i="3"/>
  <c r="M27" i="1"/>
  <c r="N32" i="1"/>
  <c r="M30" i="4"/>
  <c r="M35" i="4"/>
  <c r="L26" i="7"/>
  <c r="M34" i="7"/>
  <c r="L46" i="8"/>
  <c r="K30" i="8"/>
  <c r="M24" i="1"/>
  <c r="M31" i="1"/>
  <c r="O43" i="1"/>
  <c r="M28" i="1"/>
  <c r="M32" i="1"/>
  <c r="M25" i="1"/>
  <c r="M29" i="1"/>
  <c r="M33" i="1"/>
  <c r="O25" i="1"/>
  <c r="O29" i="1"/>
  <c r="O33" i="1"/>
  <c r="M26" i="1"/>
  <c r="M30" i="1"/>
  <c r="O30" i="1"/>
  <c r="N30" i="1"/>
  <c r="N31" i="1"/>
  <c r="M31" i="4"/>
  <c r="M30" i="7"/>
  <c r="O27" i="1"/>
  <c r="O44" i="1"/>
  <c r="K32" i="3"/>
  <c r="N26" i="1"/>
  <c r="N24" i="1"/>
  <c r="O57" i="1"/>
  <c r="N25" i="1"/>
  <c r="M32" i="4"/>
  <c r="L36" i="3"/>
  <c r="K31" i="3"/>
  <c r="K32" i="8"/>
  <c r="K26" i="3"/>
  <c r="O28" i="1"/>
  <c r="O26" i="1"/>
  <c r="O24" i="1"/>
  <c r="L36" i="8"/>
  <c r="K26" i="8"/>
  <c r="J26" i="8"/>
  <c r="K35" i="8"/>
  <c r="K31" i="8"/>
  <c r="J36" i="8"/>
  <c r="L26" i="8"/>
  <c r="K33" i="8"/>
  <c r="L36" i="7"/>
  <c r="M35" i="7"/>
  <c r="M31" i="7"/>
  <c r="N36" i="7"/>
  <c r="M26" i="7"/>
  <c r="M33" i="7"/>
  <c r="AD10" i="6"/>
  <c r="AS10" i="6" s="1"/>
  <c r="AD11" i="6"/>
  <c r="AS11" i="6" s="1"/>
  <c r="AD12" i="6"/>
  <c r="AS12" i="6" s="1"/>
  <c r="AS13" i="6" s="1"/>
  <c r="N20" i="6"/>
  <c r="S10" i="6" s="1"/>
  <c r="X10" i="6" s="1"/>
  <c r="R19" i="6"/>
  <c r="W19" i="6" s="1"/>
  <c r="T17" i="6"/>
  <c r="Y17" i="6" s="1"/>
  <c r="R15" i="6"/>
  <c r="W15" i="6" s="1"/>
  <c r="T13" i="6"/>
  <c r="Y13" i="6" s="1"/>
  <c r="R11" i="6"/>
  <c r="W11" i="6" s="1"/>
  <c r="R16" i="6"/>
  <c r="W16" i="6" s="1"/>
  <c r="R12" i="6"/>
  <c r="W12" i="6" s="1"/>
  <c r="R18" i="6"/>
  <c r="W18" i="6" s="1"/>
  <c r="R14" i="6"/>
  <c r="W14" i="6" s="1"/>
  <c r="R10" i="6"/>
  <c r="W10" i="6" s="1"/>
  <c r="T19" i="6"/>
  <c r="Y19" i="6" s="1"/>
  <c r="R17" i="6"/>
  <c r="W17" i="6" s="1"/>
  <c r="T15" i="6"/>
  <c r="Y15" i="6" s="1"/>
  <c r="R13" i="6"/>
  <c r="W13" i="6" s="1"/>
  <c r="T11" i="6"/>
  <c r="Y11" i="6" s="1"/>
  <c r="T16" i="6"/>
  <c r="Y16" i="6" s="1"/>
  <c r="T12" i="6"/>
  <c r="Y12" i="6" s="1"/>
  <c r="T18" i="6"/>
  <c r="Y18" i="6" s="1"/>
  <c r="T14" i="6"/>
  <c r="Y14" i="6" s="1"/>
  <c r="K33" i="3"/>
  <c r="K34" i="3"/>
  <c r="L36" i="4"/>
  <c r="M36" i="4"/>
  <c r="M33" i="4"/>
  <c r="O39" i="1"/>
  <c r="O47" i="1"/>
  <c r="O42" i="1"/>
  <c r="O46" i="1"/>
  <c r="O38" i="1"/>
  <c r="N54" i="1"/>
  <c r="O54" i="1" s="1"/>
  <c r="N58" i="1"/>
  <c r="O58" i="1" s="1"/>
  <c r="N52" i="1"/>
  <c r="O52" i="1" s="1"/>
  <c r="N20" i="1"/>
  <c r="O45" i="1"/>
  <c r="M62" i="1"/>
  <c r="N56" i="1"/>
  <c r="O56" i="1" s="1"/>
  <c r="N42" i="1"/>
  <c r="N60" i="1"/>
  <c r="O60" i="1" s="1"/>
  <c r="N46" i="1"/>
  <c r="N55" i="1"/>
  <c r="N41" i="1"/>
  <c r="N59" i="1"/>
  <c r="O59" i="1" s="1"/>
  <c r="N45" i="1"/>
  <c r="O55" i="1"/>
  <c r="M48" i="1"/>
  <c r="O41" i="1"/>
  <c r="M36" i="7" l="1"/>
  <c r="S15" i="6"/>
  <c r="X15" i="6" s="1"/>
  <c r="S11" i="6"/>
  <c r="X11" i="6" s="1"/>
  <c r="K36" i="8"/>
  <c r="O34" i="1"/>
  <c r="Q24" i="1"/>
  <c r="M34" i="1"/>
  <c r="K36" i="3"/>
  <c r="S19" i="6"/>
  <c r="X19" i="6" s="1"/>
  <c r="R24" i="1"/>
  <c r="S16" i="6"/>
  <c r="X16" i="6" s="1"/>
  <c r="AD50" i="6"/>
  <c r="AS56" i="6" s="1"/>
  <c r="AD51" i="6"/>
  <c r="AS57" i="6" s="1"/>
  <c r="AD52" i="6"/>
  <c r="AS58" i="6" s="1"/>
  <c r="AD53" i="6"/>
  <c r="AS59" i="6" s="1"/>
  <c r="AD54" i="6"/>
  <c r="AS60" i="6" s="1"/>
  <c r="AD55" i="6"/>
  <c r="AS61" i="6" s="1"/>
  <c r="AD56" i="6"/>
  <c r="AS62" i="6" s="1"/>
  <c r="AD57" i="6"/>
  <c r="AS63" i="6" s="1"/>
  <c r="AD58" i="6"/>
  <c r="AS64" i="6" s="1"/>
  <c r="AD59" i="6"/>
  <c r="AS65" i="6" s="1"/>
  <c r="AD60" i="6"/>
  <c r="AS66" i="6" s="1"/>
  <c r="AD61" i="6"/>
  <c r="AS67" i="6" s="1"/>
  <c r="AD62" i="6"/>
  <c r="AS68" i="6" s="1"/>
  <c r="AD63" i="6"/>
  <c r="AS69" i="6" s="1"/>
  <c r="AD64" i="6"/>
  <c r="AS70" i="6" s="1"/>
  <c r="AS71" i="6" s="1"/>
  <c r="AD28" i="6"/>
  <c r="AS32" i="6" s="1"/>
  <c r="AD29" i="6"/>
  <c r="AS33" i="6" s="1"/>
  <c r="AD30" i="6"/>
  <c r="AS34" i="6" s="1"/>
  <c r="AD31" i="6"/>
  <c r="AS35" i="6" s="1"/>
  <c r="AD32" i="6"/>
  <c r="AS36" i="6" s="1"/>
  <c r="AD33" i="6"/>
  <c r="AS37" i="6" s="1"/>
  <c r="AD34" i="6"/>
  <c r="AS38" i="6" s="1"/>
  <c r="AS39" i="6" s="1"/>
  <c r="AD16" i="6"/>
  <c r="AS18" i="6" s="1"/>
  <c r="AD17" i="6"/>
  <c r="AS19" i="6" s="1"/>
  <c r="AD18" i="6"/>
  <c r="AS20" i="6" s="1"/>
  <c r="AD19" i="6"/>
  <c r="AS21" i="6" s="1"/>
  <c r="AD20" i="6"/>
  <c r="AS22" i="6" s="1"/>
  <c r="AS23" i="6" s="1"/>
  <c r="AD13" i="6"/>
  <c r="AS14" i="6" s="1"/>
  <c r="AD14" i="6"/>
  <c r="AS15" i="6" s="1"/>
  <c r="AD15" i="6"/>
  <c r="AS16" i="6" s="1"/>
  <c r="AS17" i="6" s="1"/>
  <c r="AD35" i="6"/>
  <c r="AS40" i="6" s="1"/>
  <c r="AD36" i="6"/>
  <c r="AS41" i="6" s="1"/>
  <c r="AD37" i="6"/>
  <c r="AS42" i="6" s="1"/>
  <c r="AD38" i="6"/>
  <c r="AS43" i="6" s="1"/>
  <c r="AD39" i="6"/>
  <c r="AS44" i="6" s="1"/>
  <c r="AD40" i="6"/>
  <c r="AS45" i="6" s="1"/>
  <c r="AD41" i="6"/>
  <c r="AS46" i="6" s="1"/>
  <c r="AD42" i="6"/>
  <c r="AS47" i="6" s="1"/>
  <c r="AD43" i="6"/>
  <c r="AS48" i="6" s="1"/>
  <c r="AD44" i="6"/>
  <c r="AS49" i="6" s="1"/>
  <c r="AD45" i="6"/>
  <c r="AS50" i="6" s="1"/>
  <c r="AD46" i="6"/>
  <c r="AS51" i="6" s="1"/>
  <c r="AD47" i="6"/>
  <c r="AS52" i="6" s="1"/>
  <c r="AD48" i="6"/>
  <c r="AS53" i="6" s="1"/>
  <c r="AD49" i="6"/>
  <c r="AS54" i="6" s="1"/>
  <c r="AS55" i="6" s="1"/>
  <c r="AD90" i="6"/>
  <c r="AS99" i="6" s="1"/>
  <c r="AD91" i="6"/>
  <c r="AS100" i="6" s="1"/>
  <c r="AD92" i="6"/>
  <c r="AS101" i="6" s="1"/>
  <c r="AD93" i="6"/>
  <c r="AS102" i="6" s="1"/>
  <c r="AD94" i="6"/>
  <c r="AS103" i="6" s="1"/>
  <c r="AD95" i="6"/>
  <c r="AS104" i="6" s="1"/>
  <c r="AD96" i="6"/>
  <c r="AS105" i="6" s="1"/>
  <c r="AD97" i="6"/>
  <c r="AS106" i="6" s="1"/>
  <c r="AD98" i="6"/>
  <c r="AS107" i="6" s="1"/>
  <c r="AD99" i="6"/>
  <c r="AS108" i="6" s="1"/>
  <c r="AD100" i="6"/>
  <c r="AS109" i="6" s="1"/>
  <c r="AD101" i="6"/>
  <c r="AS110" i="6" s="1"/>
  <c r="AD102" i="6"/>
  <c r="AS111" i="6" s="1"/>
  <c r="AD103" i="6"/>
  <c r="AS112" i="6" s="1"/>
  <c r="AD104" i="6"/>
  <c r="AS113" i="6" s="1"/>
  <c r="AD105" i="6"/>
  <c r="AS114" i="6" s="1"/>
  <c r="AD106" i="6"/>
  <c r="AS115" i="6" s="1"/>
  <c r="AD107" i="6"/>
  <c r="AS116" i="6" s="1"/>
  <c r="AD108" i="6"/>
  <c r="AS117" i="6" s="1"/>
  <c r="AD109" i="6"/>
  <c r="AS118" i="6" s="1"/>
  <c r="AD110" i="6"/>
  <c r="AS119" i="6" s="1"/>
  <c r="AD111" i="6"/>
  <c r="AS120" i="6" s="1"/>
  <c r="AD112" i="6"/>
  <c r="AS121" i="6" s="1"/>
  <c r="AD113" i="6"/>
  <c r="AS122" i="6" s="1"/>
  <c r="AD114" i="6"/>
  <c r="AS123" i="6" s="1"/>
  <c r="AS124" i="6" s="1"/>
  <c r="AC35" i="6"/>
  <c r="AR40" i="6" s="1"/>
  <c r="AC36" i="6"/>
  <c r="AR41" i="6" s="1"/>
  <c r="AC37" i="6"/>
  <c r="AR42" i="6" s="1"/>
  <c r="AC38" i="6"/>
  <c r="AR43" i="6" s="1"/>
  <c r="AC39" i="6"/>
  <c r="AR44" i="6" s="1"/>
  <c r="AC40" i="6"/>
  <c r="AR45" i="6" s="1"/>
  <c r="AC41" i="6"/>
  <c r="AR46" i="6" s="1"/>
  <c r="AC42" i="6"/>
  <c r="AR47" i="6" s="1"/>
  <c r="AC43" i="6"/>
  <c r="AR48" i="6" s="1"/>
  <c r="AC44" i="6"/>
  <c r="AR49" i="6" s="1"/>
  <c r="AC45" i="6"/>
  <c r="AR50" i="6" s="1"/>
  <c r="AC46" i="6"/>
  <c r="AR51" i="6" s="1"/>
  <c r="AC47" i="6"/>
  <c r="AR52" i="6" s="1"/>
  <c r="AC48" i="6"/>
  <c r="AR53" i="6" s="1"/>
  <c r="AC49" i="6"/>
  <c r="AR54" i="6" s="1"/>
  <c r="AR55" i="6" s="1"/>
  <c r="AB11" i="6"/>
  <c r="AQ11" i="6" s="1"/>
  <c r="AB12" i="6"/>
  <c r="AQ12" i="6" s="1"/>
  <c r="AQ13" i="6" s="1"/>
  <c r="AB10" i="6"/>
  <c r="AQ10" i="6" s="1"/>
  <c r="AB77" i="6"/>
  <c r="AQ85" i="6" s="1"/>
  <c r="AB79" i="6"/>
  <c r="AQ87" i="6" s="1"/>
  <c r="AB81" i="6"/>
  <c r="AQ89" i="6" s="1"/>
  <c r="AB83" i="6"/>
  <c r="AQ91" i="6" s="1"/>
  <c r="AB85" i="6"/>
  <c r="AQ93" i="6" s="1"/>
  <c r="AB87" i="6"/>
  <c r="AQ95" i="6" s="1"/>
  <c r="AB89" i="6"/>
  <c r="AQ97" i="6" s="1"/>
  <c r="AQ98" i="6" s="1"/>
  <c r="AB76" i="6"/>
  <c r="AQ84" i="6" s="1"/>
  <c r="AB78" i="6"/>
  <c r="AQ86" i="6" s="1"/>
  <c r="AB80" i="6"/>
  <c r="AQ88" i="6" s="1"/>
  <c r="AB82" i="6"/>
  <c r="AQ90" i="6" s="1"/>
  <c r="AB84" i="6"/>
  <c r="AQ92" i="6" s="1"/>
  <c r="AB86" i="6"/>
  <c r="AQ94" i="6" s="1"/>
  <c r="AB88" i="6"/>
  <c r="AQ96" i="6" s="1"/>
  <c r="AB75" i="6"/>
  <c r="AQ83" i="6" s="1"/>
  <c r="AB51" i="6"/>
  <c r="AQ57" i="6" s="1"/>
  <c r="AB53" i="6"/>
  <c r="AQ59" i="6" s="1"/>
  <c r="AB55" i="6"/>
  <c r="AQ61" i="6" s="1"/>
  <c r="AB57" i="6"/>
  <c r="AQ63" i="6" s="1"/>
  <c r="AB59" i="6"/>
  <c r="AQ65" i="6" s="1"/>
  <c r="AB61" i="6"/>
  <c r="AQ67" i="6" s="1"/>
  <c r="AB63" i="6"/>
  <c r="AQ69" i="6" s="1"/>
  <c r="AB52" i="6"/>
  <c r="AQ58" i="6" s="1"/>
  <c r="AB54" i="6"/>
  <c r="AQ60" i="6" s="1"/>
  <c r="AB56" i="6"/>
  <c r="AQ62" i="6" s="1"/>
  <c r="AB58" i="6"/>
  <c r="AQ64" i="6" s="1"/>
  <c r="AB60" i="6"/>
  <c r="AQ66" i="6" s="1"/>
  <c r="AB62" i="6"/>
  <c r="AQ68" i="6" s="1"/>
  <c r="AB64" i="6"/>
  <c r="AQ70" i="6" s="1"/>
  <c r="AQ71" i="6" s="1"/>
  <c r="AB50" i="6"/>
  <c r="AQ56" i="6" s="1"/>
  <c r="AD21" i="6"/>
  <c r="AS24" i="6" s="1"/>
  <c r="AD22" i="6"/>
  <c r="AS25" i="6" s="1"/>
  <c r="AD23" i="6"/>
  <c r="AS26" i="6" s="1"/>
  <c r="AD24" i="6"/>
  <c r="AS27" i="6" s="1"/>
  <c r="AD25" i="6"/>
  <c r="AS28" i="6" s="1"/>
  <c r="AD26" i="6"/>
  <c r="AS29" i="6" s="1"/>
  <c r="AD27" i="6"/>
  <c r="AS30" i="6" s="1"/>
  <c r="AS31" i="6" s="1"/>
  <c r="AD65" i="6"/>
  <c r="AS72" i="6" s="1"/>
  <c r="AD66" i="6"/>
  <c r="AS73" i="6" s="1"/>
  <c r="AD67" i="6"/>
  <c r="AS74" i="6" s="1"/>
  <c r="AD68" i="6"/>
  <c r="AS75" i="6" s="1"/>
  <c r="AD69" i="6"/>
  <c r="AS76" i="6" s="1"/>
  <c r="AD70" i="6"/>
  <c r="AS77" i="6" s="1"/>
  <c r="AD71" i="6"/>
  <c r="AS78" i="6" s="1"/>
  <c r="AD72" i="6"/>
  <c r="AS79" i="6" s="1"/>
  <c r="AD73" i="6"/>
  <c r="AS80" i="6" s="1"/>
  <c r="AD74" i="6"/>
  <c r="AS81" i="6" s="1"/>
  <c r="AS82" i="6" s="1"/>
  <c r="S13" i="6"/>
  <c r="X13" i="6" s="1"/>
  <c r="S18" i="6"/>
  <c r="X18" i="6" s="1"/>
  <c r="AD75" i="6"/>
  <c r="AS83" i="6" s="1"/>
  <c r="AD76" i="6"/>
  <c r="AS84" i="6" s="1"/>
  <c r="AD77" i="6"/>
  <c r="AS85" i="6" s="1"/>
  <c r="AD78" i="6"/>
  <c r="AS86" i="6" s="1"/>
  <c r="AD79" i="6"/>
  <c r="AS87" i="6" s="1"/>
  <c r="AD80" i="6"/>
  <c r="AS88" i="6" s="1"/>
  <c r="AD81" i="6"/>
  <c r="AS89" i="6" s="1"/>
  <c r="AD82" i="6"/>
  <c r="AS90" i="6" s="1"/>
  <c r="AD83" i="6"/>
  <c r="AS91" i="6" s="1"/>
  <c r="AD84" i="6"/>
  <c r="AS92" i="6" s="1"/>
  <c r="AD85" i="6"/>
  <c r="AS93" i="6" s="1"/>
  <c r="AD86" i="6"/>
  <c r="AS94" i="6" s="1"/>
  <c r="AD87" i="6"/>
  <c r="AS95" i="6" s="1"/>
  <c r="AD88" i="6"/>
  <c r="AS96" i="6" s="1"/>
  <c r="AD89" i="6"/>
  <c r="AS97" i="6" s="1"/>
  <c r="AS98" i="6" s="1"/>
  <c r="AB22" i="6"/>
  <c r="AQ25" i="6" s="1"/>
  <c r="AB24" i="6"/>
  <c r="AQ27" i="6" s="1"/>
  <c r="AB26" i="6"/>
  <c r="AQ29" i="6" s="1"/>
  <c r="AB21" i="6"/>
  <c r="AQ24" i="6" s="1"/>
  <c r="AB23" i="6"/>
  <c r="AQ26" i="6" s="1"/>
  <c r="AB25" i="6"/>
  <c r="AQ28" i="6" s="1"/>
  <c r="AB27" i="6"/>
  <c r="AQ30" i="6" s="1"/>
  <c r="AQ31" i="6" s="1"/>
  <c r="AB67" i="6"/>
  <c r="AQ74" i="6" s="1"/>
  <c r="AB69" i="6"/>
  <c r="AQ76" i="6" s="1"/>
  <c r="AB71" i="6"/>
  <c r="AQ78" i="6" s="1"/>
  <c r="AB73" i="6"/>
  <c r="AQ80" i="6" s="1"/>
  <c r="AB65" i="6"/>
  <c r="AQ72" i="6" s="1"/>
  <c r="AB66" i="6"/>
  <c r="AQ73" i="6" s="1"/>
  <c r="AB68" i="6"/>
  <c r="AQ75" i="6" s="1"/>
  <c r="AB70" i="6"/>
  <c r="AQ77" i="6" s="1"/>
  <c r="AB72" i="6"/>
  <c r="AQ79" i="6" s="1"/>
  <c r="AB74" i="6"/>
  <c r="AQ81" i="6" s="1"/>
  <c r="AQ82" i="6" s="1"/>
  <c r="AC13" i="6"/>
  <c r="AR14" i="6" s="1"/>
  <c r="AC14" i="6"/>
  <c r="AR15" i="6" s="1"/>
  <c r="AC15" i="6"/>
  <c r="AR16" i="6" s="1"/>
  <c r="AR17" i="6" s="1"/>
  <c r="AC90" i="6"/>
  <c r="AR99" i="6" s="1"/>
  <c r="AC91" i="6"/>
  <c r="AR100" i="6" s="1"/>
  <c r="AC92" i="6"/>
  <c r="AR101" i="6" s="1"/>
  <c r="AC93" i="6"/>
  <c r="AR102" i="6" s="1"/>
  <c r="AC94" i="6"/>
  <c r="AR103" i="6" s="1"/>
  <c r="AC95" i="6"/>
  <c r="AR104" i="6" s="1"/>
  <c r="AC96" i="6"/>
  <c r="AR105" i="6" s="1"/>
  <c r="AC97" i="6"/>
  <c r="AR106" i="6" s="1"/>
  <c r="AC98" i="6"/>
  <c r="AR107" i="6" s="1"/>
  <c r="AC99" i="6"/>
  <c r="AR108" i="6" s="1"/>
  <c r="AC100" i="6"/>
  <c r="AR109" i="6" s="1"/>
  <c r="AC101" i="6"/>
  <c r="AR110" i="6" s="1"/>
  <c r="AC102" i="6"/>
  <c r="AR111" i="6" s="1"/>
  <c r="AC103" i="6"/>
  <c r="AR112" i="6" s="1"/>
  <c r="AC104" i="6"/>
  <c r="AR113" i="6" s="1"/>
  <c r="AC105" i="6"/>
  <c r="AR114" i="6" s="1"/>
  <c r="AC106" i="6"/>
  <c r="AR115" i="6" s="1"/>
  <c r="AC107" i="6"/>
  <c r="AR116" i="6" s="1"/>
  <c r="AC108" i="6"/>
  <c r="AR117" i="6" s="1"/>
  <c r="AC109" i="6"/>
  <c r="AR118" i="6" s="1"/>
  <c r="AC110" i="6"/>
  <c r="AR119" i="6" s="1"/>
  <c r="AC111" i="6"/>
  <c r="AR120" i="6" s="1"/>
  <c r="AC112" i="6"/>
  <c r="AR121" i="6" s="1"/>
  <c r="AC113" i="6"/>
  <c r="AR122" i="6" s="1"/>
  <c r="AC114" i="6"/>
  <c r="AR123" i="6" s="1"/>
  <c r="AR124" i="6" s="1"/>
  <c r="AB29" i="6"/>
  <c r="AQ33" i="6" s="1"/>
  <c r="AB31" i="6"/>
  <c r="AQ35" i="6" s="1"/>
  <c r="AB33" i="6"/>
  <c r="AQ37" i="6" s="1"/>
  <c r="AB30" i="6"/>
  <c r="AQ34" i="6" s="1"/>
  <c r="AB32" i="6"/>
  <c r="AQ36" i="6" s="1"/>
  <c r="AB34" i="6"/>
  <c r="AQ38" i="6" s="1"/>
  <c r="AQ39" i="6" s="1"/>
  <c r="AB28" i="6"/>
  <c r="AQ32" i="6" s="1"/>
  <c r="AB17" i="6"/>
  <c r="AQ19" i="6" s="1"/>
  <c r="AB19" i="6"/>
  <c r="AQ21" i="6" s="1"/>
  <c r="AB18" i="6"/>
  <c r="AQ20" i="6" s="1"/>
  <c r="AB20" i="6"/>
  <c r="AQ22" i="6" s="1"/>
  <c r="AQ23" i="6" s="1"/>
  <c r="AB16" i="6"/>
  <c r="AQ18" i="6" s="1"/>
  <c r="AB14" i="6"/>
  <c r="AQ15" i="6" s="1"/>
  <c r="AB13" i="6"/>
  <c r="AQ14" i="6" s="1"/>
  <c r="AB15" i="6"/>
  <c r="AQ16" i="6" s="1"/>
  <c r="AQ17" i="6" s="1"/>
  <c r="AB36" i="6"/>
  <c r="AQ41" i="6" s="1"/>
  <c r="AB38" i="6"/>
  <c r="AQ43" i="6" s="1"/>
  <c r="AB40" i="6"/>
  <c r="AQ45" i="6" s="1"/>
  <c r="AB42" i="6"/>
  <c r="AQ47" i="6" s="1"/>
  <c r="AB44" i="6"/>
  <c r="AQ49" i="6" s="1"/>
  <c r="AB46" i="6"/>
  <c r="AQ51" i="6" s="1"/>
  <c r="AB48" i="6"/>
  <c r="AQ53" i="6" s="1"/>
  <c r="AB35" i="6"/>
  <c r="AQ40" i="6" s="1"/>
  <c r="AB37" i="6"/>
  <c r="AQ42" i="6" s="1"/>
  <c r="AB39" i="6"/>
  <c r="AQ44" i="6" s="1"/>
  <c r="AB41" i="6"/>
  <c r="AQ46" i="6" s="1"/>
  <c r="AB43" i="6"/>
  <c r="AQ48" i="6" s="1"/>
  <c r="AB45" i="6"/>
  <c r="AQ50" i="6" s="1"/>
  <c r="AB47" i="6"/>
  <c r="AQ52" i="6" s="1"/>
  <c r="AB49" i="6"/>
  <c r="AQ54" i="6" s="1"/>
  <c r="AQ55" i="6" s="1"/>
  <c r="AB92" i="6"/>
  <c r="AQ101" i="6" s="1"/>
  <c r="AB94" i="6"/>
  <c r="AQ103" i="6" s="1"/>
  <c r="AB96" i="6"/>
  <c r="AQ105" i="6" s="1"/>
  <c r="AB98" i="6"/>
  <c r="AQ107" i="6" s="1"/>
  <c r="AB100" i="6"/>
  <c r="AQ109" i="6" s="1"/>
  <c r="AB102" i="6"/>
  <c r="AQ111" i="6" s="1"/>
  <c r="AB104" i="6"/>
  <c r="AQ113" i="6" s="1"/>
  <c r="AB106" i="6"/>
  <c r="AQ115" i="6" s="1"/>
  <c r="AB108" i="6"/>
  <c r="AQ117" i="6" s="1"/>
  <c r="AB110" i="6"/>
  <c r="AQ119" i="6" s="1"/>
  <c r="AB112" i="6"/>
  <c r="AQ121" i="6" s="1"/>
  <c r="AB114" i="6"/>
  <c r="AQ123" i="6" s="1"/>
  <c r="AQ124" i="6" s="1"/>
  <c r="AB90" i="6"/>
  <c r="AQ99" i="6" s="1"/>
  <c r="AB91" i="6"/>
  <c r="AQ100" i="6" s="1"/>
  <c r="AB93" i="6"/>
  <c r="AQ102" i="6" s="1"/>
  <c r="AB95" i="6"/>
  <c r="AQ104" i="6" s="1"/>
  <c r="AB97" i="6"/>
  <c r="AQ106" i="6" s="1"/>
  <c r="AB99" i="6"/>
  <c r="AQ108" i="6" s="1"/>
  <c r="AB101" i="6"/>
  <c r="AQ110" i="6" s="1"/>
  <c r="AB103" i="6"/>
  <c r="AQ112" i="6" s="1"/>
  <c r="AB105" i="6"/>
  <c r="AQ114" i="6" s="1"/>
  <c r="AB107" i="6"/>
  <c r="AQ116" i="6" s="1"/>
  <c r="AB109" i="6"/>
  <c r="AQ118" i="6" s="1"/>
  <c r="AB111" i="6"/>
  <c r="AQ120" i="6" s="1"/>
  <c r="AB113" i="6"/>
  <c r="AQ122" i="6" s="1"/>
  <c r="AC50" i="6"/>
  <c r="AR56" i="6" s="1"/>
  <c r="AC51" i="6"/>
  <c r="AR57" i="6" s="1"/>
  <c r="AC52" i="6"/>
  <c r="AR58" i="6" s="1"/>
  <c r="AC53" i="6"/>
  <c r="AR59" i="6" s="1"/>
  <c r="AC54" i="6"/>
  <c r="AR60" i="6" s="1"/>
  <c r="AC55" i="6"/>
  <c r="AR61" i="6" s="1"/>
  <c r="AC56" i="6"/>
  <c r="AR62" i="6" s="1"/>
  <c r="AC57" i="6"/>
  <c r="AR63" i="6" s="1"/>
  <c r="AC58" i="6"/>
  <c r="AR64" i="6" s="1"/>
  <c r="AC59" i="6"/>
  <c r="AR65" i="6" s="1"/>
  <c r="AC60" i="6"/>
  <c r="AR66" i="6" s="1"/>
  <c r="AC61" i="6"/>
  <c r="AR67" i="6" s="1"/>
  <c r="AC62" i="6"/>
  <c r="AR68" i="6" s="1"/>
  <c r="AC63" i="6"/>
  <c r="AR69" i="6" s="1"/>
  <c r="AC64" i="6"/>
  <c r="AR70" i="6" s="1"/>
  <c r="AR71" i="6" s="1"/>
  <c r="AC10" i="6"/>
  <c r="AR10" i="6" s="1"/>
  <c r="AC11" i="6"/>
  <c r="AR11" i="6" s="1"/>
  <c r="AC12" i="6"/>
  <c r="AR12" i="6" s="1"/>
  <c r="AR13" i="6" s="1"/>
  <c r="S17" i="6"/>
  <c r="X17" i="6" s="1"/>
  <c r="S12" i="6"/>
  <c r="X12" i="6" s="1"/>
  <c r="T20" i="6"/>
  <c r="R20" i="6"/>
  <c r="S14" i="6"/>
  <c r="X14" i="6" s="1"/>
  <c r="N34" i="1"/>
  <c r="O48" i="1"/>
  <c r="N62" i="1"/>
  <c r="N47" i="1"/>
  <c r="N43" i="1"/>
  <c r="N39" i="1"/>
  <c r="O62" i="1"/>
  <c r="N38" i="1"/>
  <c r="N44" i="1"/>
  <c r="N40" i="1"/>
  <c r="AC28" i="6" l="1"/>
  <c r="AR32" i="6" s="1"/>
  <c r="AC29" i="6"/>
  <c r="AR33" i="6" s="1"/>
  <c r="AC30" i="6"/>
  <c r="AR34" i="6" s="1"/>
  <c r="AC31" i="6"/>
  <c r="AR35" i="6" s="1"/>
  <c r="AC32" i="6"/>
  <c r="AR36" i="6" s="1"/>
  <c r="AC33" i="6"/>
  <c r="AR37" i="6" s="1"/>
  <c r="AC34" i="6"/>
  <c r="AR38" i="6" s="1"/>
  <c r="AR39" i="6" s="1"/>
  <c r="AC65" i="6"/>
  <c r="AR72" i="6" s="1"/>
  <c r="AC66" i="6"/>
  <c r="AR73" i="6" s="1"/>
  <c r="AC67" i="6"/>
  <c r="AR74" i="6" s="1"/>
  <c r="AC68" i="6"/>
  <c r="AR75" i="6" s="1"/>
  <c r="AC69" i="6"/>
  <c r="AR76" i="6" s="1"/>
  <c r="AC70" i="6"/>
  <c r="AR77" i="6" s="1"/>
  <c r="AC71" i="6"/>
  <c r="AR78" i="6" s="1"/>
  <c r="AC72" i="6"/>
  <c r="AR79" i="6" s="1"/>
  <c r="AC73" i="6"/>
  <c r="AR80" i="6" s="1"/>
  <c r="AC74" i="6"/>
  <c r="AR81" i="6" s="1"/>
  <c r="AR82" i="6" s="1"/>
  <c r="AC75" i="6"/>
  <c r="AR83" i="6" s="1"/>
  <c r="AC76" i="6"/>
  <c r="AR84" i="6" s="1"/>
  <c r="AC77" i="6"/>
  <c r="AR85" i="6" s="1"/>
  <c r="AC78" i="6"/>
  <c r="AR86" i="6" s="1"/>
  <c r="AC79" i="6"/>
  <c r="AR87" i="6" s="1"/>
  <c r="AC80" i="6"/>
  <c r="AR88" i="6" s="1"/>
  <c r="AC81" i="6"/>
  <c r="AR89" i="6" s="1"/>
  <c r="AC82" i="6"/>
  <c r="AR90" i="6" s="1"/>
  <c r="AC83" i="6"/>
  <c r="AR91" i="6" s="1"/>
  <c r="AC84" i="6"/>
  <c r="AR92" i="6" s="1"/>
  <c r="AC85" i="6"/>
  <c r="AR93" i="6" s="1"/>
  <c r="AC86" i="6"/>
  <c r="AR94" i="6" s="1"/>
  <c r="AC87" i="6"/>
  <c r="AR95" i="6" s="1"/>
  <c r="AC88" i="6"/>
  <c r="AR96" i="6" s="1"/>
  <c r="AC89" i="6"/>
  <c r="AR97" i="6" s="1"/>
  <c r="AR98" i="6" s="1"/>
  <c r="AC16" i="6"/>
  <c r="AR18" i="6" s="1"/>
  <c r="AC17" i="6"/>
  <c r="AR19" i="6" s="1"/>
  <c r="AC18" i="6"/>
  <c r="AR20" i="6" s="1"/>
  <c r="AC19" i="6"/>
  <c r="AR21" i="6" s="1"/>
  <c r="AC20" i="6"/>
  <c r="AR22" i="6" s="1"/>
  <c r="AR23" i="6" s="1"/>
  <c r="AC21" i="6"/>
  <c r="AR24" i="6" s="1"/>
  <c r="AC22" i="6"/>
  <c r="AR25" i="6" s="1"/>
  <c r="AC23" i="6"/>
  <c r="AR26" i="6" s="1"/>
  <c r="AC24" i="6"/>
  <c r="AR27" i="6" s="1"/>
  <c r="AC25" i="6"/>
  <c r="AR28" i="6" s="1"/>
  <c r="AC26" i="6"/>
  <c r="AR29" i="6" s="1"/>
  <c r="AC27" i="6"/>
  <c r="AR30" i="6" s="1"/>
  <c r="AR31" i="6" s="1"/>
  <c r="S20" i="6"/>
  <c r="N48" i="1"/>
</calcChain>
</file>

<file path=xl/sharedStrings.xml><?xml version="1.0" encoding="utf-8"?>
<sst xmlns="http://schemas.openxmlformats.org/spreadsheetml/2006/main" count="633" uniqueCount="78">
  <si>
    <t>© Insee</t>
  </si>
  <si>
    <t>POP1A - Population par sexe et âge regroupé</t>
  </si>
  <si>
    <t>Source : Insee, RP2008 exploitation principale.</t>
  </si>
  <si>
    <t>Nom de la zone : Paris (75056 - Commune)</t>
  </si>
  <si>
    <t>Age semi-détaillé</t>
  </si>
  <si>
    <t>Sexe</t>
  </si>
  <si>
    <t>Hommes</t>
  </si>
  <si>
    <t>Femmes</t>
  </si>
  <si>
    <t>Ensemble</t>
  </si>
  <si>
    <t>Moins de 3 ans</t>
  </si>
  <si>
    <t>3 à 5 ans</t>
  </si>
  <si>
    <t>6 à 10 ans</t>
  </si>
  <si>
    <t>11 à 17 ans</t>
  </si>
  <si>
    <t>18 à 24 ans</t>
  </si>
  <si>
    <t>25 à 39 ans</t>
  </si>
  <si>
    <t>40 à 54 ans</t>
  </si>
  <si>
    <t>55 à 64 ans</t>
  </si>
  <si>
    <t>65 à 79 ans</t>
  </si>
  <si>
    <t>80 ans ou plus</t>
  </si>
  <si>
    <t>Nom de la zone : Paris (00851 - Unité urbaine 1999)</t>
  </si>
  <si>
    <t>ACT5 - Population active de 15 ans ou plus ayant un emploi par sexe, âge et catégorie socioprofessionnelle</t>
  </si>
  <si>
    <t>Source : Insee, RP2008 exploitation complémentaire.</t>
  </si>
  <si>
    <t>Sexe : Ensemble</t>
  </si>
  <si>
    <t>Age regroupé</t>
  </si>
  <si>
    <t>CS regroupée</t>
  </si>
  <si>
    <t>Agriculteurs exploitants</t>
  </si>
  <si>
    <t>Artisans, commerçants, chefs entreprise</t>
  </si>
  <si>
    <t>Cadres, professions intellectuelles sup.</t>
  </si>
  <si>
    <t>Professions intermédiaires</t>
  </si>
  <si>
    <t>Employés</t>
  </si>
  <si>
    <t>Ouvriers</t>
  </si>
  <si>
    <t>15 à 19 ans</t>
  </si>
  <si>
    <t>20 à 24 ans</t>
  </si>
  <si>
    <t>65 ans ou plus</t>
  </si>
  <si>
    <t>LOG2 - Logements par type, catégorie et nombre de pièces</t>
  </si>
  <si>
    <t>Type de logement : Ensemble</t>
  </si>
  <si>
    <t>Nombre de pièces</t>
  </si>
  <si>
    <t>Catégorie de logement</t>
  </si>
  <si>
    <t>Résidences principales</t>
  </si>
  <si>
    <t>Logements occasionnels</t>
  </si>
  <si>
    <t>Résidences secondaires</t>
  </si>
  <si>
    <t>Logements vacants</t>
  </si>
  <si>
    <t>1 pièce</t>
  </si>
  <si>
    <t>2 pièces</t>
  </si>
  <si>
    <t>3 pièces</t>
  </si>
  <si>
    <t>4 pièces</t>
  </si>
  <si>
    <t>5 pièces</t>
  </si>
  <si>
    <t>6 pièces ou plus</t>
  </si>
  <si>
    <t>MEN1 - Ménages par taille du ménage et catégorie socioprofessionnelle de la personne de référence</t>
  </si>
  <si>
    <t>Nombre de personnes</t>
  </si>
  <si>
    <t>1 personne</t>
  </si>
  <si>
    <t>2 personnes</t>
  </si>
  <si>
    <t>3 personnes</t>
  </si>
  <si>
    <t>4 personnes</t>
  </si>
  <si>
    <t>5 personnes</t>
  </si>
  <si>
    <t>6 personnes ou plus</t>
  </si>
  <si>
    <t>Retraités</t>
  </si>
  <si>
    <t>Autres sans activité professionnelle</t>
  </si>
  <si>
    <t>EMP3 - Emplois au lieu de travail par sexe, catégorie socioprofessionnelle et secteur d'activité économique</t>
  </si>
  <si>
    <t>Secteur d'activité regroupé en 5 postes</t>
  </si>
  <si>
    <t>Agriculture</t>
  </si>
  <si>
    <t>Industrie</t>
  </si>
  <si>
    <t>Construction</t>
  </si>
  <si>
    <t>Commerce, transports et services divers</t>
  </si>
  <si>
    <t>Adm publ, enseign, santé, action sociale</t>
  </si>
  <si>
    <t>Paris commune</t>
  </si>
  <si>
    <t>Agglomération Paris</t>
  </si>
  <si>
    <t>EXERCICE</t>
  </si>
  <si>
    <t>6 personnes et +</t>
  </si>
  <si>
    <t>Banlieue parisienne</t>
  </si>
  <si>
    <t xml:space="preserve">MEN1 - Ménages par taille du ménage </t>
  </si>
  <si>
    <t>LOG2 - Logements par nombre de pièces</t>
  </si>
  <si>
    <t>GRAPHIQUE</t>
  </si>
  <si>
    <t>Fréquences conditionnelles</t>
  </si>
  <si>
    <t>Fréquences conditionnelles corrigées (densité)</t>
  </si>
  <si>
    <t>Borne inférieure du groupe d'âge</t>
  </si>
  <si>
    <t>Construction graphique (avec diagramme en barre 2D)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</si>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</sst>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0.0%"/>
  </numFmts>
  <fonts count="7" x14ac:knownFonts="1"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9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164" fontId="4" fillId="0" borderId="0" xfId="0" applyNumberFormat="1" applyFont="1"/>
    <xf numFmtId="164" fontId="4" fillId="0" borderId="0" xfId="0" applyNumberFormat="1" applyFont="1" applyBorder="1"/>
    <xf numFmtId="164" fontId="4" fillId="0" borderId="6" xfId="0" applyNumberFormat="1" applyFont="1" applyBorder="1"/>
    <xf numFmtId="0" fontId="4" fillId="0" borderId="8" xfId="0" applyFont="1" applyBorder="1"/>
    <xf numFmtId="0" fontId="4" fillId="0" borderId="12" xfId="0" applyFont="1" applyBorder="1"/>
    <xf numFmtId="0" fontId="4" fillId="0" borderId="1" xfId="0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2" xfId="0" applyNumberFormat="1" applyFont="1" applyBorder="1"/>
    <xf numFmtId="164" fontId="4" fillId="0" borderId="1" xfId="0" applyNumberFormat="1" applyFont="1" applyBorder="1"/>
    <xf numFmtId="164" fontId="4" fillId="0" borderId="5" xfId="0" applyNumberFormat="1" applyFont="1" applyBorder="1"/>
    <xf numFmtId="164" fontId="4" fillId="0" borderId="15" xfId="0" applyNumberFormat="1" applyFont="1" applyBorder="1"/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2" applyFont="1"/>
    <xf numFmtId="164" fontId="4" fillId="0" borderId="0" xfId="2" applyNumberFormat="1" applyFont="1" applyBorder="1"/>
    <xf numFmtId="164" fontId="4" fillId="0" borderId="6" xfId="2" applyNumberFormat="1" applyFont="1" applyBorder="1"/>
    <xf numFmtId="0" fontId="4" fillId="0" borderId="12" xfId="2" applyFont="1" applyBorder="1"/>
    <xf numFmtId="0" fontId="4" fillId="0" borderId="8" xfId="2" applyFont="1" applyBorder="1" applyAlignment="1">
      <alignment vertical="center" wrapText="1"/>
    </xf>
    <xf numFmtId="164" fontId="4" fillId="0" borderId="12" xfId="2" applyNumberFormat="1" applyFont="1" applyBorder="1"/>
    <xf numFmtId="0" fontId="4" fillId="0" borderId="1" xfId="2" applyFont="1" applyBorder="1"/>
    <xf numFmtId="164" fontId="4" fillId="0" borderId="13" xfId="2" applyNumberFormat="1" applyFont="1" applyBorder="1"/>
    <xf numFmtId="164" fontId="4" fillId="0" borderId="1" xfId="2" applyNumberFormat="1" applyFont="1" applyBorder="1"/>
    <xf numFmtId="0" fontId="4" fillId="0" borderId="12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4" fillId="0" borderId="7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15" xfId="2" applyFont="1" applyBorder="1" applyAlignment="1">
      <alignment vertical="center" wrapText="1"/>
    </xf>
    <xf numFmtId="0" fontId="4" fillId="0" borderId="13" xfId="2" applyFont="1" applyBorder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2" fillId="0" borderId="0" xfId="2" applyFont="1"/>
    <xf numFmtId="0" fontId="5" fillId="0" borderId="0" xfId="2" applyFont="1"/>
    <xf numFmtId="9" fontId="4" fillId="0" borderId="5" xfId="1" applyFont="1" applyBorder="1"/>
    <xf numFmtId="9" fontId="4" fillId="0" borderId="12" xfId="1" applyFont="1" applyBorder="1"/>
    <xf numFmtId="9" fontId="4" fillId="0" borderId="15" xfId="1" applyFont="1" applyBorder="1"/>
    <xf numFmtId="9" fontId="4" fillId="0" borderId="13" xfId="1" applyFont="1" applyBorder="1"/>
    <xf numFmtId="9" fontId="4" fillId="0" borderId="1" xfId="1" applyFont="1" applyBorder="1"/>
    <xf numFmtId="9" fontId="4" fillId="0" borderId="0" xfId="1" applyFont="1" applyBorder="1"/>
    <xf numFmtId="9" fontId="4" fillId="0" borderId="14" xfId="1" applyFont="1" applyBorder="1"/>
    <xf numFmtId="9" fontId="4" fillId="0" borderId="6" xfId="1" applyFont="1" applyBorder="1"/>
    <xf numFmtId="9" fontId="4" fillId="0" borderId="0" xfId="1" applyFont="1" applyBorder="1" applyAlignment="1">
      <alignment vertical="center"/>
    </xf>
    <xf numFmtId="9" fontId="4" fillId="0" borderId="12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9" fontId="4" fillId="0" borderId="13" xfId="1" applyFont="1" applyBorder="1" applyAlignment="1">
      <alignment vertical="center"/>
    </xf>
    <xf numFmtId="9" fontId="4" fillId="0" borderId="1" xfId="1" applyFont="1" applyBorder="1" applyAlignment="1">
      <alignment vertical="center"/>
    </xf>
    <xf numFmtId="9" fontId="4" fillId="0" borderId="14" xfId="1" applyFont="1" applyBorder="1" applyAlignment="1">
      <alignment vertical="center"/>
    </xf>
    <xf numFmtId="0" fontId="4" fillId="0" borderId="0" xfId="0" applyFont="1" applyBorder="1"/>
    <xf numFmtId="0" fontId="4" fillId="0" borderId="0" xfId="2" applyFont="1" applyBorder="1"/>
    <xf numFmtId="165" fontId="4" fillId="0" borderId="5" xfId="1" applyNumberFormat="1" applyFont="1" applyBorder="1"/>
    <xf numFmtId="165" fontId="4" fillId="0" borderId="12" xfId="1" applyNumberFormat="1" applyFont="1" applyBorder="1"/>
    <xf numFmtId="165" fontId="4" fillId="0" borderId="15" xfId="1" applyNumberFormat="1" applyFont="1" applyBorder="1"/>
    <xf numFmtId="165" fontId="4" fillId="0" borderId="1" xfId="1" applyNumberFormat="1" applyFont="1" applyBorder="1"/>
    <xf numFmtId="165" fontId="4" fillId="0" borderId="0" xfId="0" applyNumberFormat="1" applyFont="1"/>
    <xf numFmtId="9" fontId="4" fillId="0" borderId="13" xfId="1" applyNumberFormat="1" applyFont="1" applyBorder="1"/>
    <xf numFmtId="9" fontId="4" fillId="0" borderId="0" xfId="1" applyNumberFormat="1" applyFont="1" applyBorder="1"/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10" fontId="4" fillId="0" borderId="6" xfId="1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/>
    <xf numFmtId="10" fontId="4" fillId="0" borderId="12" xfId="1" applyNumberFormat="1" applyFont="1" applyBorder="1" applyAlignment="1">
      <alignment horizontal="center"/>
    </xf>
    <xf numFmtId="10" fontId="4" fillId="0" borderId="11" xfId="1" applyNumberFormat="1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0" fontId="4" fillId="0" borderId="0" xfId="0" applyNumberFormat="1" applyFont="1" applyBorder="1"/>
    <xf numFmtId="0" fontId="2" fillId="0" borderId="12" xfId="0" applyFont="1" applyBorder="1" applyAlignment="1">
      <alignment horizontal="left"/>
    </xf>
    <xf numFmtId="10" fontId="2" fillId="0" borderId="0" xfId="0" applyNumberFormat="1" applyFont="1" applyBorder="1"/>
    <xf numFmtId="10" fontId="2" fillId="0" borderId="6" xfId="0" applyNumberFormat="1" applyFont="1" applyBorder="1"/>
    <xf numFmtId="10" fontId="4" fillId="0" borderId="6" xfId="0" applyNumberFormat="1" applyFont="1" applyBorder="1"/>
    <xf numFmtId="0" fontId="4" fillId="2" borderId="12" xfId="0" applyFont="1" applyFill="1" applyBorder="1" applyAlignment="1">
      <alignment horizontal="left"/>
    </xf>
    <xf numFmtId="10" fontId="4" fillId="2" borderId="0" xfId="0" applyNumberFormat="1" applyFont="1" applyFill="1" applyBorder="1"/>
    <xf numFmtId="10" fontId="4" fillId="2" borderId="6" xfId="0" applyNumberFormat="1" applyFont="1" applyFill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4" fillId="0" borderId="11" xfId="2" applyFont="1" applyBorder="1" applyAlignment="1">
      <alignment horizontal="center" vertical="center"/>
    </xf>
    <xf numFmtId="0" fontId="4" fillId="0" borderId="10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left" vertical="center"/>
    </xf>
  </cellXfs>
  <cellStyles count="3">
    <cellStyle name="Normal" xfId="0" builtinId="0"/>
    <cellStyle name="Normal 2" xfId="2"/>
    <cellStyle name="Pourcentage" xfId="1" builtinId="5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1618547681546"/>
          <c:y val="8.7982489948995518E-2"/>
          <c:w val="0.8199801018318017"/>
          <c:h val="0.81595375122575442"/>
        </c:manualLayout>
      </c:layout>
      <c:barChart>
        <c:barDir val="bar"/>
        <c:grouping val="clustered"/>
        <c:varyColors val="0"/>
        <c:ser>
          <c:idx val="1"/>
          <c:order val="0"/>
          <c:tx>
            <c:v>Paris</c:v>
          </c:tx>
          <c:spPr>
            <a:solidFill>
              <a:schemeClr val="accent6"/>
            </a:solidFill>
            <a:ln w="12700">
              <a:solidFill>
                <a:schemeClr val="accent6"/>
              </a:solidFill>
            </a:ln>
          </c:spPr>
          <c:invertIfNegative val="0"/>
          <c:cat>
            <c:numRef>
              <c:f>'Paris âge (graphique)'!$AA$10:$AA$115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'Paris âge (graphique)'!$AB$10:$AB$115</c:f>
              <c:numCache>
                <c:formatCode>0.00%</c:formatCode>
                <c:ptCount val="106"/>
                <c:pt idx="0">
                  <c:v>1.1205942334596694E-2</c:v>
                </c:pt>
                <c:pt idx="1">
                  <c:v>1.1205942334596694E-2</c:v>
                </c:pt>
                <c:pt idx="2">
                  <c:v>1.1205942334596694E-2</c:v>
                </c:pt>
                <c:pt idx="3">
                  <c:v>9.8412831926240566E-3</c:v>
                </c:pt>
                <c:pt idx="4">
                  <c:v>9.8412831926240566E-3</c:v>
                </c:pt>
                <c:pt idx="5">
                  <c:v>9.8412831926240566E-3</c:v>
                </c:pt>
                <c:pt idx="6">
                  <c:v>9.2713914051346345E-3</c:v>
                </c:pt>
                <c:pt idx="7">
                  <c:v>9.2713914051346345E-3</c:v>
                </c:pt>
                <c:pt idx="8">
                  <c:v>9.2713914051346345E-3</c:v>
                </c:pt>
                <c:pt idx="9">
                  <c:v>9.2713914051346345E-3</c:v>
                </c:pt>
                <c:pt idx="10">
                  <c:v>9.2713914051346345E-3</c:v>
                </c:pt>
                <c:pt idx="11">
                  <c:v>8.7450293392778728E-3</c:v>
                </c:pt>
                <c:pt idx="12">
                  <c:v>8.7450293392778728E-3</c:v>
                </c:pt>
                <c:pt idx="13">
                  <c:v>8.7450293392778728E-3</c:v>
                </c:pt>
                <c:pt idx="14">
                  <c:v>8.7450293392778728E-3</c:v>
                </c:pt>
                <c:pt idx="15">
                  <c:v>8.7450293392778728E-3</c:v>
                </c:pt>
                <c:pt idx="16">
                  <c:v>8.7450293392778728E-3</c:v>
                </c:pt>
                <c:pt idx="17">
                  <c:v>8.7450293392778728E-3</c:v>
                </c:pt>
                <c:pt idx="18">
                  <c:v>1.5199030898414564E-2</c:v>
                </c:pt>
                <c:pt idx="19">
                  <c:v>1.5199030898414564E-2</c:v>
                </c:pt>
                <c:pt idx="20">
                  <c:v>1.5199030898414564E-2</c:v>
                </c:pt>
                <c:pt idx="21">
                  <c:v>1.5199030898414564E-2</c:v>
                </c:pt>
                <c:pt idx="22">
                  <c:v>1.5199030898414564E-2</c:v>
                </c:pt>
                <c:pt idx="23">
                  <c:v>1.5199030898414564E-2</c:v>
                </c:pt>
                <c:pt idx="24">
                  <c:v>1.5199030898414564E-2</c:v>
                </c:pt>
                <c:pt idx="25">
                  <c:v>1.8159086424543301E-2</c:v>
                </c:pt>
                <c:pt idx="26">
                  <c:v>1.8159086424543301E-2</c:v>
                </c:pt>
                <c:pt idx="27">
                  <c:v>1.8159086424543301E-2</c:v>
                </c:pt>
                <c:pt idx="28">
                  <c:v>1.8159086424543301E-2</c:v>
                </c:pt>
                <c:pt idx="29">
                  <c:v>1.8159086424543301E-2</c:v>
                </c:pt>
                <c:pt idx="30">
                  <c:v>1.8159086424543301E-2</c:v>
                </c:pt>
                <c:pt idx="31">
                  <c:v>1.8159086424543301E-2</c:v>
                </c:pt>
                <c:pt idx="32">
                  <c:v>1.8159086424543301E-2</c:v>
                </c:pt>
                <c:pt idx="33">
                  <c:v>1.8159086424543301E-2</c:v>
                </c:pt>
                <c:pt idx="34">
                  <c:v>1.8159086424543301E-2</c:v>
                </c:pt>
                <c:pt idx="35">
                  <c:v>1.8159086424543301E-2</c:v>
                </c:pt>
                <c:pt idx="36">
                  <c:v>1.8159086424543301E-2</c:v>
                </c:pt>
                <c:pt idx="37">
                  <c:v>1.8159086424543301E-2</c:v>
                </c:pt>
                <c:pt idx="38">
                  <c:v>1.8159086424543301E-2</c:v>
                </c:pt>
                <c:pt idx="39">
                  <c:v>1.8159086424543301E-2</c:v>
                </c:pt>
                <c:pt idx="40">
                  <c:v>1.2929576322553387E-2</c:v>
                </c:pt>
                <c:pt idx="41">
                  <c:v>1.2929576322553387E-2</c:v>
                </c:pt>
                <c:pt idx="42">
                  <c:v>1.2929576322553387E-2</c:v>
                </c:pt>
                <c:pt idx="43">
                  <c:v>1.2929576322553387E-2</c:v>
                </c:pt>
                <c:pt idx="44">
                  <c:v>1.2929576322553387E-2</c:v>
                </c:pt>
                <c:pt idx="45">
                  <c:v>1.2929576322553387E-2</c:v>
                </c:pt>
                <c:pt idx="46">
                  <c:v>1.2929576322553387E-2</c:v>
                </c:pt>
                <c:pt idx="47">
                  <c:v>1.2929576322553387E-2</c:v>
                </c:pt>
                <c:pt idx="48">
                  <c:v>1.2929576322553387E-2</c:v>
                </c:pt>
                <c:pt idx="49">
                  <c:v>1.2929576322553387E-2</c:v>
                </c:pt>
                <c:pt idx="50">
                  <c:v>1.2929576322553387E-2</c:v>
                </c:pt>
                <c:pt idx="51">
                  <c:v>1.2929576322553387E-2</c:v>
                </c:pt>
                <c:pt idx="52">
                  <c:v>1.2929576322553387E-2</c:v>
                </c:pt>
                <c:pt idx="53">
                  <c:v>1.2929576322553387E-2</c:v>
                </c:pt>
                <c:pt idx="54">
                  <c:v>1.2929576322553387E-2</c:v>
                </c:pt>
                <c:pt idx="55">
                  <c:v>1.152491049370573E-2</c:v>
                </c:pt>
                <c:pt idx="56">
                  <c:v>1.152491049370573E-2</c:v>
                </c:pt>
                <c:pt idx="57">
                  <c:v>1.152491049370573E-2</c:v>
                </c:pt>
                <c:pt idx="58">
                  <c:v>1.152491049370573E-2</c:v>
                </c:pt>
                <c:pt idx="59">
                  <c:v>1.152491049370573E-2</c:v>
                </c:pt>
                <c:pt idx="60">
                  <c:v>1.152491049370573E-2</c:v>
                </c:pt>
                <c:pt idx="61">
                  <c:v>1.152491049370573E-2</c:v>
                </c:pt>
                <c:pt idx="62">
                  <c:v>1.152491049370573E-2</c:v>
                </c:pt>
                <c:pt idx="63">
                  <c:v>1.152491049370573E-2</c:v>
                </c:pt>
                <c:pt idx="64">
                  <c:v>1.152491049370573E-2</c:v>
                </c:pt>
                <c:pt idx="65">
                  <c:v>6.373846058067581E-3</c:v>
                </c:pt>
                <c:pt idx="66">
                  <c:v>6.373846058067581E-3</c:v>
                </c:pt>
                <c:pt idx="67">
                  <c:v>6.373846058067581E-3</c:v>
                </c:pt>
                <c:pt idx="68">
                  <c:v>6.373846058067581E-3</c:v>
                </c:pt>
                <c:pt idx="69">
                  <c:v>6.373846058067581E-3</c:v>
                </c:pt>
                <c:pt idx="70">
                  <c:v>6.373846058067581E-3</c:v>
                </c:pt>
                <c:pt idx="71">
                  <c:v>6.373846058067581E-3</c:v>
                </c:pt>
                <c:pt idx="72">
                  <c:v>6.373846058067581E-3</c:v>
                </c:pt>
                <c:pt idx="73">
                  <c:v>6.373846058067581E-3</c:v>
                </c:pt>
                <c:pt idx="74">
                  <c:v>6.373846058067581E-3</c:v>
                </c:pt>
                <c:pt idx="75">
                  <c:v>6.373846058067581E-3</c:v>
                </c:pt>
                <c:pt idx="76">
                  <c:v>6.373846058067581E-3</c:v>
                </c:pt>
                <c:pt idx="77">
                  <c:v>6.373846058067581E-3</c:v>
                </c:pt>
                <c:pt idx="78">
                  <c:v>6.373846058067581E-3</c:v>
                </c:pt>
                <c:pt idx="79">
                  <c:v>6.373846058067581E-3</c:v>
                </c:pt>
                <c:pt idx="80">
                  <c:v>1.8282483085718473E-3</c:v>
                </c:pt>
                <c:pt idx="81">
                  <c:v>1.8282483085718473E-3</c:v>
                </c:pt>
                <c:pt idx="82">
                  <c:v>1.8282483085718473E-3</c:v>
                </c:pt>
                <c:pt idx="83">
                  <c:v>1.8282483085718473E-3</c:v>
                </c:pt>
                <c:pt idx="84">
                  <c:v>1.8282483085718473E-3</c:v>
                </c:pt>
                <c:pt idx="85">
                  <c:v>1.8282483085718473E-3</c:v>
                </c:pt>
                <c:pt idx="86">
                  <c:v>1.8282483085718473E-3</c:v>
                </c:pt>
                <c:pt idx="87">
                  <c:v>1.8282483085718473E-3</c:v>
                </c:pt>
                <c:pt idx="88">
                  <c:v>1.8282483085718473E-3</c:v>
                </c:pt>
                <c:pt idx="89">
                  <c:v>1.8282483085718473E-3</c:v>
                </c:pt>
                <c:pt idx="90">
                  <c:v>1.8282483085718473E-3</c:v>
                </c:pt>
                <c:pt idx="91">
                  <c:v>1.8282483085718473E-3</c:v>
                </c:pt>
                <c:pt idx="92">
                  <c:v>1.8282483085718473E-3</c:v>
                </c:pt>
                <c:pt idx="93">
                  <c:v>1.8282483085718473E-3</c:v>
                </c:pt>
                <c:pt idx="94">
                  <c:v>1.8282483085718473E-3</c:v>
                </c:pt>
                <c:pt idx="95">
                  <c:v>1.8282483085718473E-3</c:v>
                </c:pt>
                <c:pt idx="96">
                  <c:v>1.8282483085718473E-3</c:v>
                </c:pt>
                <c:pt idx="97">
                  <c:v>1.8282483085718473E-3</c:v>
                </c:pt>
                <c:pt idx="98">
                  <c:v>1.8282483085718473E-3</c:v>
                </c:pt>
                <c:pt idx="99">
                  <c:v>1.8282483085718473E-3</c:v>
                </c:pt>
                <c:pt idx="100">
                  <c:v>1.8282483085718473E-3</c:v>
                </c:pt>
                <c:pt idx="101">
                  <c:v>1.8282483085718473E-3</c:v>
                </c:pt>
                <c:pt idx="102">
                  <c:v>1.8282483085718473E-3</c:v>
                </c:pt>
                <c:pt idx="103">
                  <c:v>1.8282483085718473E-3</c:v>
                </c:pt>
                <c:pt idx="104">
                  <c:v>1.8282483085718473E-3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26-4051-8B6F-D41499027F56}"/>
            </c:ext>
          </c:extLst>
        </c:ser>
        <c:ser>
          <c:idx val="0"/>
          <c:order val="1"/>
          <c:tx>
            <c:v>Banlieue</c:v>
          </c:tx>
          <c:spPr>
            <a:noFill/>
            <a:ln>
              <a:solidFill>
                <a:schemeClr val="accent3">
                  <a:lumMod val="20000"/>
                  <a:lumOff val="80000"/>
                </a:schemeClr>
              </a:solidFill>
            </a:ln>
          </c:spPr>
          <c:invertIfNegative val="0"/>
          <c:cat>
            <c:numRef>
              <c:f>'Paris âge (graphique)'!$AA$10:$AA$115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cat>
          <c:val>
            <c:numRef>
              <c:f>'Paris âge (graphique)'!$AC$10:$AC$114</c:f>
              <c:numCache>
                <c:formatCode>0.00%</c:formatCode>
                <c:ptCount val="105"/>
                <c:pt idx="0">
                  <c:v>1.4932291818318543E-2</c:v>
                </c:pt>
                <c:pt idx="1">
                  <c:v>1.4932291818318543E-2</c:v>
                </c:pt>
                <c:pt idx="2">
                  <c:v>1.4932291818318543E-2</c:v>
                </c:pt>
                <c:pt idx="3">
                  <c:v>1.4324813287246925E-2</c:v>
                </c:pt>
                <c:pt idx="4">
                  <c:v>1.4324813287246925E-2</c:v>
                </c:pt>
                <c:pt idx="5">
                  <c:v>1.4324813287246925E-2</c:v>
                </c:pt>
                <c:pt idx="6">
                  <c:v>1.3523402855323302E-2</c:v>
                </c:pt>
                <c:pt idx="7">
                  <c:v>1.3523402855323302E-2</c:v>
                </c:pt>
                <c:pt idx="8">
                  <c:v>1.3523402855323302E-2</c:v>
                </c:pt>
                <c:pt idx="9">
                  <c:v>1.3523402855323302E-2</c:v>
                </c:pt>
                <c:pt idx="10">
                  <c:v>1.3523402855323302E-2</c:v>
                </c:pt>
                <c:pt idx="11">
                  <c:v>1.2831175256400772E-2</c:v>
                </c:pt>
                <c:pt idx="12">
                  <c:v>1.2831175256400772E-2</c:v>
                </c:pt>
                <c:pt idx="13">
                  <c:v>1.2831175256400772E-2</c:v>
                </c:pt>
                <c:pt idx="14">
                  <c:v>1.2831175256400772E-2</c:v>
                </c:pt>
                <c:pt idx="15">
                  <c:v>1.2831175256400772E-2</c:v>
                </c:pt>
                <c:pt idx="16">
                  <c:v>1.2831175256400772E-2</c:v>
                </c:pt>
                <c:pt idx="17">
                  <c:v>1.2831175256400772E-2</c:v>
                </c:pt>
                <c:pt idx="18">
                  <c:v>1.3520121397582451E-2</c:v>
                </c:pt>
                <c:pt idx="19">
                  <c:v>1.3520121397582451E-2</c:v>
                </c:pt>
                <c:pt idx="20">
                  <c:v>1.3520121397582451E-2</c:v>
                </c:pt>
                <c:pt idx="21">
                  <c:v>1.3520121397582451E-2</c:v>
                </c:pt>
                <c:pt idx="22">
                  <c:v>1.3520121397582451E-2</c:v>
                </c:pt>
                <c:pt idx="23">
                  <c:v>1.3520121397582451E-2</c:v>
                </c:pt>
                <c:pt idx="24">
                  <c:v>1.3520121397582451E-2</c:v>
                </c:pt>
                <c:pt idx="25">
                  <c:v>1.5013297251282006E-2</c:v>
                </c:pt>
                <c:pt idx="26">
                  <c:v>1.5013297251282006E-2</c:v>
                </c:pt>
                <c:pt idx="27">
                  <c:v>1.5013297251282006E-2</c:v>
                </c:pt>
                <c:pt idx="28">
                  <c:v>1.5013297251282006E-2</c:v>
                </c:pt>
                <c:pt idx="29">
                  <c:v>1.5013297251282006E-2</c:v>
                </c:pt>
                <c:pt idx="30">
                  <c:v>1.5013297251282006E-2</c:v>
                </c:pt>
                <c:pt idx="31">
                  <c:v>1.5013297251282006E-2</c:v>
                </c:pt>
                <c:pt idx="32">
                  <c:v>1.5013297251282006E-2</c:v>
                </c:pt>
                <c:pt idx="33">
                  <c:v>1.5013297251282006E-2</c:v>
                </c:pt>
                <c:pt idx="34">
                  <c:v>1.5013297251282006E-2</c:v>
                </c:pt>
                <c:pt idx="35">
                  <c:v>1.5013297251282006E-2</c:v>
                </c:pt>
                <c:pt idx="36">
                  <c:v>1.5013297251282006E-2</c:v>
                </c:pt>
                <c:pt idx="37">
                  <c:v>1.5013297251282006E-2</c:v>
                </c:pt>
                <c:pt idx="38">
                  <c:v>1.5013297251282006E-2</c:v>
                </c:pt>
                <c:pt idx="39">
                  <c:v>1.5013297251282006E-2</c:v>
                </c:pt>
                <c:pt idx="40">
                  <c:v>1.3788219694697864E-2</c:v>
                </c:pt>
                <c:pt idx="41">
                  <c:v>1.3788219694697864E-2</c:v>
                </c:pt>
                <c:pt idx="42">
                  <c:v>1.3788219694697864E-2</c:v>
                </c:pt>
                <c:pt idx="43">
                  <c:v>1.3788219694697864E-2</c:v>
                </c:pt>
                <c:pt idx="44">
                  <c:v>1.3788219694697864E-2</c:v>
                </c:pt>
                <c:pt idx="45">
                  <c:v>1.3788219694697864E-2</c:v>
                </c:pt>
                <c:pt idx="46">
                  <c:v>1.3788219694697864E-2</c:v>
                </c:pt>
                <c:pt idx="47">
                  <c:v>1.3788219694697864E-2</c:v>
                </c:pt>
                <c:pt idx="48">
                  <c:v>1.3788219694697864E-2</c:v>
                </c:pt>
                <c:pt idx="49">
                  <c:v>1.3788219694697864E-2</c:v>
                </c:pt>
                <c:pt idx="50">
                  <c:v>1.3788219694697864E-2</c:v>
                </c:pt>
                <c:pt idx="51">
                  <c:v>1.3788219694697864E-2</c:v>
                </c:pt>
                <c:pt idx="52">
                  <c:v>1.3788219694697864E-2</c:v>
                </c:pt>
                <c:pt idx="53">
                  <c:v>1.3788219694697864E-2</c:v>
                </c:pt>
                <c:pt idx="54">
                  <c:v>1.3788219694697864E-2</c:v>
                </c:pt>
                <c:pt idx="55">
                  <c:v>1.0682899442020641E-2</c:v>
                </c:pt>
                <c:pt idx="56">
                  <c:v>1.0682899442020641E-2</c:v>
                </c:pt>
                <c:pt idx="57">
                  <c:v>1.0682899442020641E-2</c:v>
                </c:pt>
                <c:pt idx="58">
                  <c:v>1.0682899442020641E-2</c:v>
                </c:pt>
                <c:pt idx="59">
                  <c:v>1.0682899442020641E-2</c:v>
                </c:pt>
                <c:pt idx="60">
                  <c:v>1.0682899442020641E-2</c:v>
                </c:pt>
                <c:pt idx="61">
                  <c:v>1.0682899442020641E-2</c:v>
                </c:pt>
                <c:pt idx="62">
                  <c:v>1.0682899442020641E-2</c:v>
                </c:pt>
                <c:pt idx="63">
                  <c:v>1.0682899442020641E-2</c:v>
                </c:pt>
                <c:pt idx="64">
                  <c:v>1.0682899442020641E-2</c:v>
                </c:pt>
                <c:pt idx="65">
                  <c:v>5.7670890977637272E-3</c:v>
                </c:pt>
                <c:pt idx="66">
                  <c:v>5.7670890977637272E-3</c:v>
                </c:pt>
                <c:pt idx="67">
                  <c:v>5.7670890977637272E-3</c:v>
                </c:pt>
                <c:pt idx="68">
                  <c:v>5.7670890977637272E-3</c:v>
                </c:pt>
                <c:pt idx="69">
                  <c:v>5.7670890977637272E-3</c:v>
                </c:pt>
                <c:pt idx="70">
                  <c:v>5.7670890977637272E-3</c:v>
                </c:pt>
                <c:pt idx="71">
                  <c:v>5.7670890977637272E-3</c:v>
                </c:pt>
                <c:pt idx="72">
                  <c:v>5.7670890977637272E-3</c:v>
                </c:pt>
                <c:pt idx="73">
                  <c:v>5.7670890977637272E-3</c:v>
                </c:pt>
                <c:pt idx="74">
                  <c:v>5.7670890977637272E-3</c:v>
                </c:pt>
                <c:pt idx="75">
                  <c:v>5.7670890977637272E-3</c:v>
                </c:pt>
                <c:pt idx="76">
                  <c:v>5.7670890977637272E-3</c:v>
                </c:pt>
                <c:pt idx="77">
                  <c:v>5.7670890977637272E-3</c:v>
                </c:pt>
                <c:pt idx="78">
                  <c:v>5.7670890977637272E-3</c:v>
                </c:pt>
                <c:pt idx="79">
                  <c:v>5.7670890977637272E-3</c:v>
                </c:pt>
                <c:pt idx="80">
                  <c:v>1.3917803500977665E-3</c:v>
                </c:pt>
                <c:pt idx="81">
                  <c:v>1.3917803500977665E-3</c:v>
                </c:pt>
                <c:pt idx="82">
                  <c:v>1.3917803500977665E-3</c:v>
                </c:pt>
                <c:pt idx="83">
                  <c:v>1.3917803500977665E-3</c:v>
                </c:pt>
                <c:pt idx="84">
                  <c:v>1.3917803500977665E-3</c:v>
                </c:pt>
                <c:pt idx="85">
                  <c:v>1.3917803500977665E-3</c:v>
                </c:pt>
                <c:pt idx="86">
                  <c:v>1.3917803500977665E-3</c:v>
                </c:pt>
                <c:pt idx="87">
                  <c:v>1.3917803500977665E-3</c:v>
                </c:pt>
                <c:pt idx="88">
                  <c:v>1.3917803500977665E-3</c:v>
                </c:pt>
                <c:pt idx="89">
                  <c:v>1.3917803500977665E-3</c:v>
                </c:pt>
                <c:pt idx="90">
                  <c:v>1.3917803500977665E-3</c:v>
                </c:pt>
                <c:pt idx="91">
                  <c:v>1.3917803500977665E-3</c:v>
                </c:pt>
                <c:pt idx="92">
                  <c:v>1.3917803500977665E-3</c:v>
                </c:pt>
                <c:pt idx="93">
                  <c:v>1.3917803500977665E-3</c:v>
                </c:pt>
                <c:pt idx="94">
                  <c:v>1.3917803500977665E-3</c:v>
                </c:pt>
                <c:pt idx="95">
                  <c:v>1.3917803500977665E-3</c:v>
                </c:pt>
                <c:pt idx="96">
                  <c:v>1.3917803500977665E-3</c:v>
                </c:pt>
                <c:pt idx="97">
                  <c:v>1.3917803500977665E-3</c:v>
                </c:pt>
                <c:pt idx="98">
                  <c:v>1.3917803500977665E-3</c:v>
                </c:pt>
                <c:pt idx="99">
                  <c:v>1.3917803500977665E-3</c:v>
                </c:pt>
                <c:pt idx="100">
                  <c:v>1.3917803500977665E-3</c:v>
                </c:pt>
                <c:pt idx="101">
                  <c:v>1.3917803500977665E-3</c:v>
                </c:pt>
                <c:pt idx="102">
                  <c:v>1.3917803500977665E-3</c:v>
                </c:pt>
                <c:pt idx="103">
                  <c:v>1.3917803500977665E-3</c:v>
                </c:pt>
                <c:pt idx="104">
                  <c:v>1.3917803500977665E-3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26-4051-8B6F-D41499027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369920"/>
        <c:axId val="162972800"/>
      </c:barChart>
      <c:catAx>
        <c:axId val="14036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29728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2972800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40369920"/>
        <c:crossesAt val="1"/>
        <c:crossBetween val="between"/>
      </c:valAx>
      <c:spPr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561585022455052"/>
          <c:y val="0.23368534283570344"/>
          <c:w val="0.18660644128841125"/>
          <c:h val="0.11559855384146871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1618547681551"/>
          <c:y val="8.7982489948995476E-2"/>
          <c:w val="0.81998010183180159"/>
          <c:h val="0.81595375122575442"/>
        </c:manualLayout>
      </c:layout>
      <c:scatterChart>
        <c:scatterStyle val="lineMarker"/>
        <c:varyColors val="0"/>
        <c:ser>
          <c:idx val="0"/>
          <c:order val="0"/>
          <c:tx>
            <c:v>Banlieue</c:v>
          </c:tx>
          <c:spPr>
            <a:ln w="50800">
              <a:solidFill>
                <a:schemeClr val="accent3">
                  <a:lumMod val="20000"/>
                  <a:lumOff val="80000"/>
                </a:schemeClr>
              </a:solidFill>
            </a:ln>
          </c:spPr>
          <c:marker>
            <c:symbol val="none"/>
          </c:marker>
          <c:xVal>
            <c:numRef>
              <c:f>'Paris âge (graphique)'!$AR$10:$AR$125</c:f>
              <c:numCache>
                <c:formatCode>0.00%</c:formatCode>
                <c:ptCount val="116"/>
                <c:pt idx="0">
                  <c:v>1.4932291818318543E-2</c:v>
                </c:pt>
                <c:pt idx="1">
                  <c:v>1.4932291818318543E-2</c:v>
                </c:pt>
                <c:pt idx="2">
                  <c:v>1.4932291818318543E-2</c:v>
                </c:pt>
                <c:pt idx="3">
                  <c:v>1.4932291818318543E-2</c:v>
                </c:pt>
                <c:pt idx="4">
                  <c:v>1.4324813287246925E-2</c:v>
                </c:pt>
                <c:pt idx="5">
                  <c:v>1.4324813287246925E-2</c:v>
                </c:pt>
                <c:pt idx="6">
                  <c:v>1.4324813287246925E-2</c:v>
                </c:pt>
                <c:pt idx="7">
                  <c:v>1.4324813287246925E-2</c:v>
                </c:pt>
                <c:pt idx="8">
                  <c:v>1.3523402855323302E-2</c:v>
                </c:pt>
                <c:pt idx="9">
                  <c:v>1.3523402855323302E-2</c:v>
                </c:pt>
                <c:pt idx="10">
                  <c:v>1.3523402855323302E-2</c:v>
                </c:pt>
                <c:pt idx="11">
                  <c:v>1.3523402855323302E-2</c:v>
                </c:pt>
                <c:pt idx="12">
                  <c:v>1.3523402855323302E-2</c:v>
                </c:pt>
                <c:pt idx="13">
                  <c:v>1.3523402855323302E-2</c:v>
                </c:pt>
                <c:pt idx="14">
                  <c:v>1.2831175256400772E-2</c:v>
                </c:pt>
                <c:pt idx="15">
                  <c:v>1.2831175256400772E-2</c:v>
                </c:pt>
                <c:pt idx="16">
                  <c:v>1.2831175256400772E-2</c:v>
                </c:pt>
                <c:pt idx="17">
                  <c:v>1.2831175256400772E-2</c:v>
                </c:pt>
                <c:pt idx="18">
                  <c:v>1.2831175256400772E-2</c:v>
                </c:pt>
                <c:pt idx="19">
                  <c:v>1.2831175256400772E-2</c:v>
                </c:pt>
                <c:pt idx="20">
                  <c:v>1.2831175256400772E-2</c:v>
                </c:pt>
                <c:pt idx="21">
                  <c:v>1.2831175256400772E-2</c:v>
                </c:pt>
                <c:pt idx="22">
                  <c:v>1.3520121397582451E-2</c:v>
                </c:pt>
                <c:pt idx="23">
                  <c:v>1.3520121397582451E-2</c:v>
                </c:pt>
                <c:pt idx="24">
                  <c:v>1.3520121397582451E-2</c:v>
                </c:pt>
                <c:pt idx="25">
                  <c:v>1.3520121397582451E-2</c:v>
                </c:pt>
                <c:pt idx="26">
                  <c:v>1.3520121397582451E-2</c:v>
                </c:pt>
                <c:pt idx="27">
                  <c:v>1.3520121397582451E-2</c:v>
                </c:pt>
                <c:pt idx="28">
                  <c:v>1.3520121397582451E-2</c:v>
                </c:pt>
                <c:pt idx="29">
                  <c:v>1.3520121397582451E-2</c:v>
                </c:pt>
                <c:pt idx="30">
                  <c:v>1.5013297251282006E-2</c:v>
                </c:pt>
                <c:pt idx="31">
                  <c:v>1.5013297251282006E-2</c:v>
                </c:pt>
                <c:pt idx="32">
                  <c:v>1.5013297251282006E-2</c:v>
                </c:pt>
                <c:pt idx="33">
                  <c:v>1.5013297251282006E-2</c:v>
                </c:pt>
                <c:pt idx="34">
                  <c:v>1.5013297251282006E-2</c:v>
                </c:pt>
                <c:pt idx="35">
                  <c:v>1.5013297251282006E-2</c:v>
                </c:pt>
                <c:pt idx="36">
                  <c:v>1.5013297251282006E-2</c:v>
                </c:pt>
                <c:pt idx="37">
                  <c:v>1.5013297251282006E-2</c:v>
                </c:pt>
                <c:pt idx="38">
                  <c:v>1.5013297251282006E-2</c:v>
                </c:pt>
                <c:pt idx="39">
                  <c:v>1.5013297251282006E-2</c:v>
                </c:pt>
                <c:pt idx="40">
                  <c:v>1.5013297251282006E-2</c:v>
                </c:pt>
                <c:pt idx="41">
                  <c:v>1.5013297251282006E-2</c:v>
                </c:pt>
                <c:pt idx="42">
                  <c:v>1.5013297251282006E-2</c:v>
                </c:pt>
                <c:pt idx="43">
                  <c:v>1.5013297251282006E-2</c:v>
                </c:pt>
                <c:pt idx="44">
                  <c:v>1.5013297251282006E-2</c:v>
                </c:pt>
                <c:pt idx="45">
                  <c:v>1.5013297251282006E-2</c:v>
                </c:pt>
                <c:pt idx="46">
                  <c:v>1.3788219694697864E-2</c:v>
                </c:pt>
                <c:pt idx="47">
                  <c:v>1.3788219694697864E-2</c:v>
                </c:pt>
                <c:pt idx="48">
                  <c:v>1.3788219694697864E-2</c:v>
                </c:pt>
                <c:pt idx="49">
                  <c:v>1.3788219694697864E-2</c:v>
                </c:pt>
                <c:pt idx="50">
                  <c:v>1.3788219694697864E-2</c:v>
                </c:pt>
                <c:pt idx="51">
                  <c:v>1.3788219694697864E-2</c:v>
                </c:pt>
                <c:pt idx="52">
                  <c:v>1.3788219694697864E-2</c:v>
                </c:pt>
                <c:pt idx="53">
                  <c:v>1.3788219694697864E-2</c:v>
                </c:pt>
                <c:pt idx="54">
                  <c:v>1.3788219694697864E-2</c:v>
                </c:pt>
                <c:pt idx="55">
                  <c:v>1.3788219694697864E-2</c:v>
                </c:pt>
                <c:pt idx="56">
                  <c:v>1.3788219694697864E-2</c:v>
                </c:pt>
                <c:pt idx="57">
                  <c:v>1.3788219694697864E-2</c:v>
                </c:pt>
                <c:pt idx="58">
                  <c:v>1.3788219694697864E-2</c:v>
                </c:pt>
                <c:pt idx="59">
                  <c:v>1.3788219694697864E-2</c:v>
                </c:pt>
                <c:pt idx="60">
                  <c:v>1.3788219694697864E-2</c:v>
                </c:pt>
                <c:pt idx="61">
                  <c:v>1.3788219694697864E-2</c:v>
                </c:pt>
                <c:pt idx="62">
                  <c:v>1.0682899442020641E-2</c:v>
                </c:pt>
                <c:pt idx="63">
                  <c:v>1.0682899442020641E-2</c:v>
                </c:pt>
                <c:pt idx="64">
                  <c:v>1.0682899442020641E-2</c:v>
                </c:pt>
                <c:pt idx="65">
                  <c:v>1.0682899442020641E-2</c:v>
                </c:pt>
                <c:pt idx="66">
                  <c:v>1.0682899442020641E-2</c:v>
                </c:pt>
                <c:pt idx="67">
                  <c:v>1.0682899442020641E-2</c:v>
                </c:pt>
                <c:pt idx="68">
                  <c:v>1.0682899442020641E-2</c:v>
                </c:pt>
                <c:pt idx="69">
                  <c:v>1.0682899442020641E-2</c:v>
                </c:pt>
                <c:pt idx="70">
                  <c:v>1.0682899442020641E-2</c:v>
                </c:pt>
                <c:pt idx="71">
                  <c:v>1.0682899442020641E-2</c:v>
                </c:pt>
                <c:pt idx="72">
                  <c:v>1.0682899442020641E-2</c:v>
                </c:pt>
                <c:pt idx="73">
                  <c:v>5.7670890977637272E-3</c:v>
                </c:pt>
                <c:pt idx="74">
                  <c:v>5.7670890977637272E-3</c:v>
                </c:pt>
                <c:pt idx="75">
                  <c:v>5.7670890977637272E-3</c:v>
                </c:pt>
                <c:pt idx="76">
                  <c:v>5.7670890977637272E-3</c:v>
                </c:pt>
                <c:pt idx="77">
                  <c:v>5.7670890977637272E-3</c:v>
                </c:pt>
                <c:pt idx="78">
                  <c:v>5.7670890977637272E-3</c:v>
                </c:pt>
                <c:pt idx="79">
                  <c:v>5.7670890977637272E-3</c:v>
                </c:pt>
                <c:pt idx="80">
                  <c:v>5.7670890977637272E-3</c:v>
                </c:pt>
                <c:pt idx="81">
                  <c:v>5.7670890977637272E-3</c:v>
                </c:pt>
                <c:pt idx="82">
                  <c:v>5.7670890977637272E-3</c:v>
                </c:pt>
                <c:pt idx="83">
                  <c:v>5.7670890977637272E-3</c:v>
                </c:pt>
                <c:pt idx="84">
                  <c:v>5.7670890977637272E-3</c:v>
                </c:pt>
                <c:pt idx="85">
                  <c:v>5.7670890977637272E-3</c:v>
                </c:pt>
                <c:pt idx="86">
                  <c:v>5.7670890977637272E-3</c:v>
                </c:pt>
                <c:pt idx="87">
                  <c:v>5.7670890977637272E-3</c:v>
                </c:pt>
                <c:pt idx="88">
                  <c:v>5.7670890977637272E-3</c:v>
                </c:pt>
                <c:pt idx="89">
                  <c:v>1.3917803500977665E-3</c:v>
                </c:pt>
                <c:pt idx="90">
                  <c:v>1.3917803500977665E-3</c:v>
                </c:pt>
                <c:pt idx="91">
                  <c:v>1.3917803500977665E-3</c:v>
                </c:pt>
                <c:pt idx="92">
                  <c:v>1.3917803500977665E-3</c:v>
                </c:pt>
                <c:pt idx="93">
                  <c:v>1.3917803500977665E-3</c:v>
                </c:pt>
                <c:pt idx="94">
                  <c:v>1.3917803500977665E-3</c:v>
                </c:pt>
                <c:pt idx="95">
                  <c:v>1.3917803500977665E-3</c:v>
                </c:pt>
                <c:pt idx="96">
                  <c:v>1.3917803500977665E-3</c:v>
                </c:pt>
                <c:pt idx="97">
                  <c:v>1.3917803500977665E-3</c:v>
                </c:pt>
                <c:pt idx="98">
                  <c:v>1.3917803500977665E-3</c:v>
                </c:pt>
                <c:pt idx="99">
                  <c:v>1.3917803500977665E-3</c:v>
                </c:pt>
                <c:pt idx="100">
                  <c:v>1.3917803500977665E-3</c:v>
                </c:pt>
                <c:pt idx="101">
                  <c:v>1.3917803500977665E-3</c:v>
                </c:pt>
                <c:pt idx="102">
                  <c:v>1.3917803500977665E-3</c:v>
                </c:pt>
                <c:pt idx="103">
                  <c:v>1.3917803500977665E-3</c:v>
                </c:pt>
                <c:pt idx="104">
                  <c:v>1.3917803500977665E-3</c:v>
                </c:pt>
                <c:pt idx="105">
                  <c:v>1.3917803500977665E-3</c:v>
                </c:pt>
                <c:pt idx="106">
                  <c:v>1.3917803500977665E-3</c:v>
                </c:pt>
                <c:pt idx="107">
                  <c:v>1.3917803500977665E-3</c:v>
                </c:pt>
                <c:pt idx="108">
                  <c:v>1.3917803500977665E-3</c:v>
                </c:pt>
                <c:pt idx="109">
                  <c:v>1.3917803500977665E-3</c:v>
                </c:pt>
                <c:pt idx="110">
                  <c:v>1.3917803500977665E-3</c:v>
                </c:pt>
                <c:pt idx="111">
                  <c:v>1.3917803500977665E-3</c:v>
                </c:pt>
                <c:pt idx="112">
                  <c:v>1.3917803500977665E-3</c:v>
                </c:pt>
                <c:pt idx="113">
                  <c:v>1.3917803500977665E-3</c:v>
                </c:pt>
                <c:pt idx="114">
                  <c:v>1.3917803500977665E-3</c:v>
                </c:pt>
                <c:pt idx="115" formatCode="General">
                  <c:v>0</c:v>
                </c:pt>
              </c:numCache>
            </c:numRef>
          </c:xVal>
          <c:yVal>
            <c:numRef>
              <c:f>'Paris âge (graphique)'!$AP$10:$AP$125</c:f>
              <c:numCache>
                <c:formatCode>General</c:formatCode>
                <c:ptCount val="1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2.9990000000000001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5.9989999999999997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10.999000000000001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17.998999999999999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24.998999999999999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39.999000000000002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54</c:v>
                </c:pt>
                <c:pt idx="61">
                  <c:v>54.999000000000002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  <c:pt idx="72">
                  <c:v>64.998999999999995</c:v>
                </c:pt>
                <c:pt idx="73">
                  <c:v>65</c:v>
                </c:pt>
                <c:pt idx="74">
                  <c:v>66</c:v>
                </c:pt>
                <c:pt idx="75">
                  <c:v>67</c:v>
                </c:pt>
                <c:pt idx="76">
                  <c:v>68</c:v>
                </c:pt>
                <c:pt idx="77">
                  <c:v>69</c:v>
                </c:pt>
                <c:pt idx="78">
                  <c:v>70</c:v>
                </c:pt>
                <c:pt idx="79">
                  <c:v>71</c:v>
                </c:pt>
                <c:pt idx="80">
                  <c:v>72</c:v>
                </c:pt>
                <c:pt idx="81">
                  <c:v>73</c:v>
                </c:pt>
                <c:pt idx="82">
                  <c:v>74</c:v>
                </c:pt>
                <c:pt idx="83">
                  <c:v>75</c:v>
                </c:pt>
                <c:pt idx="84">
                  <c:v>76</c:v>
                </c:pt>
                <c:pt idx="85">
                  <c:v>77</c:v>
                </c:pt>
                <c:pt idx="86">
                  <c:v>78</c:v>
                </c:pt>
                <c:pt idx="87">
                  <c:v>79</c:v>
                </c:pt>
                <c:pt idx="88">
                  <c:v>79.998999999999995</c:v>
                </c:pt>
                <c:pt idx="89">
                  <c:v>80</c:v>
                </c:pt>
                <c:pt idx="90">
                  <c:v>81</c:v>
                </c:pt>
                <c:pt idx="91">
                  <c:v>82</c:v>
                </c:pt>
                <c:pt idx="92">
                  <c:v>83</c:v>
                </c:pt>
                <c:pt idx="93">
                  <c:v>84</c:v>
                </c:pt>
                <c:pt idx="94">
                  <c:v>85</c:v>
                </c:pt>
                <c:pt idx="95">
                  <c:v>86</c:v>
                </c:pt>
                <c:pt idx="96">
                  <c:v>87</c:v>
                </c:pt>
                <c:pt idx="97">
                  <c:v>88</c:v>
                </c:pt>
                <c:pt idx="98">
                  <c:v>89</c:v>
                </c:pt>
                <c:pt idx="99">
                  <c:v>90</c:v>
                </c:pt>
                <c:pt idx="100">
                  <c:v>91</c:v>
                </c:pt>
                <c:pt idx="101">
                  <c:v>92</c:v>
                </c:pt>
                <c:pt idx="102">
                  <c:v>93</c:v>
                </c:pt>
                <c:pt idx="103">
                  <c:v>94</c:v>
                </c:pt>
                <c:pt idx="104">
                  <c:v>95</c:v>
                </c:pt>
                <c:pt idx="105">
                  <c:v>96</c:v>
                </c:pt>
                <c:pt idx="106">
                  <c:v>97</c:v>
                </c:pt>
                <c:pt idx="107">
                  <c:v>98</c:v>
                </c:pt>
                <c:pt idx="108">
                  <c:v>99</c:v>
                </c:pt>
                <c:pt idx="109">
                  <c:v>100</c:v>
                </c:pt>
                <c:pt idx="110">
                  <c:v>101</c:v>
                </c:pt>
                <c:pt idx="111">
                  <c:v>102</c:v>
                </c:pt>
                <c:pt idx="112">
                  <c:v>103</c:v>
                </c:pt>
                <c:pt idx="113">
                  <c:v>104</c:v>
                </c:pt>
                <c:pt idx="114">
                  <c:v>104.999</c:v>
                </c:pt>
                <c:pt idx="115">
                  <c:v>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E7-4360-8222-7A897A9BA9B1}"/>
            </c:ext>
          </c:extLst>
        </c:ser>
        <c:ser>
          <c:idx val="1"/>
          <c:order val="1"/>
          <c:tx>
            <c:v>Paris</c:v>
          </c:tx>
          <c:spPr>
            <a:ln w="508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'Paris âge (graphique)'!$AQ$10:$AQ$125</c:f>
              <c:numCache>
                <c:formatCode>0.00%</c:formatCode>
                <c:ptCount val="116"/>
                <c:pt idx="0">
                  <c:v>1.1205942334596694E-2</c:v>
                </c:pt>
                <c:pt idx="1">
                  <c:v>1.1205942334596694E-2</c:v>
                </c:pt>
                <c:pt idx="2">
                  <c:v>1.1205942334596694E-2</c:v>
                </c:pt>
                <c:pt idx="3">
                  <c:v>1.1205942334596694E-2</c:v>
                </c:pt>
                <c:pt idx="4">
                  <c:v>9.8412831926240566E-3</c:v>
                </c:pt>
                <c:pt idx="5">
                  <c:v>9.8412831926240566E-3</c:v>
                </c:pt>
                <c:pt idx="6">
                  <c:v>9.8412831926240566E-3</c:v>
                </c:pt>
                <c:pt idx="7">
                  <c:v>9.8412831926240566E-3</c:v>
                </c:pt>
                <c:pt idx="8">
                  <c:v>9.2713914051346345E-3</c:v>
                </c:pt>
                <c:pt idx="9">
                  <c:v>9.2713914051346345E-3</c:v>
                </c:pt>
                <c:pt idx="10">
                  <c:v>9.2713914051346345E-3</c:v>
                </c:pt>
                <c:pt idx="11">
                  <c:v>9.2713914051346345E-3</c:v>
                </c:pt>
                <c:pt idx="12">
                  <c:v>9.2713914051346345E-3</c:v>
                </c:pt>
                <c:pt idx="13">
                  <c:v>9.2713914051346345E-3</c:v>
                </c:pt>
                <c:pt idx="14">
                  <c:v>8.7450293392778728E-3</c:v>
                </c:pt>
                <c:pt idx="15">
                  <c:v>8.7450293392778728E-3</c:v>
                </c:pt>
                <c:pt idx="16">
                  <c:v>8.7450293392778728E-3</c:v>
                </c:pt>
                <c:pt idx="17">
                  <c:v>8.7450293392778728E-3</c:v>
                </c:pt>
                <c:pt idx="18">
                  <c:v>8.7450293392778728E-3</c:v>
                </c:pt>
                <c:pt idx="19">
                  <c:v>8.7450293392778728E-3</c:v>
                </c:pt>
                <c:pt idx="20">
                  <c:v>8.7450293392778728E-3</c:v>
                </c:pt>
                <c:pt idx="21">
                  <c:v>8.7450293392778728E-3</c:v>
                </c:pt>
                <c:pt idx="22">
                  <c:v>1.5199030898414564E-2</c:v>
                </c:pt>
                <c:pt idx="23">
                  <c:v>1.5199030898414564E-2</c:v>
                </c:pt>
                <c:pt idx="24">
                  <c:v>1.5199030898414564E-2</c:v>
                </c:pt>
                <c:pt idx="25">
                  <c:v>1.5199030898414564E-2</c:v>
                </c:pt>
                <c:pt idx="26">
                  <c:v>1.5199030898414564E-2</c:v>
                </c:pt>
                <c:pt idx="27">
                  <c:v>1.5199030898414564E-2</c:v>
                </c:pt>
                <c:pt idx="28">
                  <c:v>1.5199030898414564E-2</c:v>
                </c:pt>
                <c:pt idx="29">
                  <c:v>1.5199030898414564E-2</c:v>
                </c:pt>
                <c:pt idx="30">
                  <c:v>1.8159086424543301E-2</c:v>
                </c:pt>
                <c:pt idx="31">
                  <c:v>1.8159086424543301E-2</c:v>
                </c:pt>
                <c:pt idx="32">
                  <c:v>1.8159086424543301E-2</c:v>
                </c:pt>
                <c:pt idx="33">
                  <c:v>1.8159086424543301E-2</c:v>
                </c:pt>
                <c:pt idx="34">
                  <c:v>1.8159086424543301E-2</c:v>
                </c:pt>
                <c:pt idx="35">
                  <c:v>1.8159086424543301E-2</c:v>
                </c:pt>
                <c:pt idx="36">
                  <c:v>1.8159086424543301E-2</c:v>
                </c:pt>
                <c:pt idx="37">
                  <c:v>1.8159086424543301E-2</c:v>
                </c:pt>
                <c:pt idx="38">
                  <c:v>1.8159086424543301E-2</c:v>
                </c:pt>
                <c:pt idx="39">
                  <c:v>1.8159086424543301E-2</c:v>
                </c:pt>
                <c:pt idx="40">
                  <c:v>1.8159086424543301E-2</c:v>
                </c:pt>
                <c:pt idx="41">
                  <c:v>1.8159086424543301E-2</c:v>
                </c:pt>
                <c:pt idx="42">
                  <c:v>1.8159086424543301E-2</c:v>
                </c:pt>
                <c:pt idx="43">
                  <c:v>1.8159086424543301E-2</c:v>
                </c:pt>
                <c:pt idx="44">
                  <c:v>1.8159086424543301E-2</c:v>
                </c:pt>
                <c:pt idx="45">
                  <c:v>1.8159086424543301E-2</c:v>
                </c:pt>
                <c:pt idx="46">
                  <c:v>1.2929576322553387E-2</c:v>
                </c:pt>
                <c:pt idx="47">
                  <c:v>1.2929576322553387E-2</c:v>
                </c:pt>
                <c:pt idx="48">
                  <c:v>1.2929576322553387E-2</c:v>
                </c:pt>
                <c:pt idx="49">
                  <c:v>1.2929576322553387E-2</c:v>
                </c:pt>
                <c:pt idx="50">
                  <c:v>1.2929576322553387E-2</c:v>
                </c:pt>
                <c:pt idx="51">
                  <c:v>1.2929576322553387E-2</c:v>
                </c:pt>
                <c:pt idx="52">
                  <c:v>1.2929576322553387E-2</c:v>
                </c:pt>
                <c:pt idx="53">
                  <c:v>1.2929576322553387E-2</c:v>
                </c:pt>
                <c:pt idx="54">
                  <c:v>1.2929576322553387E-2</c:v>
                </c:pt>
                <c:pt idx="55">
                  <c:v>1.2929576322553387E-2</c:v>
                </c:pt>
                <c:pt idx="56">
                  <c:v>1.2929576322553387E-2</c:v>
                </c:pt>
                <c:pt idx="57">
                  <c:v>1.2929576322553387E-2</c:v>
                </c:pt>
                <c:pt idx="58">
                  <c:v>1.2929576322553387E-2</c:v>
                </c:pt>
                <c:pt idx="59">
                  <c:v>1.2929576322553387E-2</c:v>
                </c:pt>
                <c:pt idx="60">
                  <c:v>1.2929576322553387E-2</c:v>
                </c:pt>
                <c:pt idx="61">
                  <c:v>1.2929576322553387E-2</c:v>
                </c:pt>
                <c:pt idx="62">
                  <c:v>1.152491049370573E-2</c:v>
                </c:pt>
                <c:pt idx="63">
                  <c:v>1.152491049370573E-2</c:v>
                </c:pt>
                <c:pt idx="64">
                  <c:v>1.152491049370573E-2</c:v>
                </c:pt>
                <c:pt idx="65">
                  <c:v>1.152491049370573E-2</c:v>
                </c:pt>
                <c:pt idx="66">
                  <c:v>1.152491049370573E-2</c:v>
                </c:pt>
                <c:pt idx="67">
                  <c:v>1.152491049370573E-2</c:v>
                </c:pt>
                <c:pt idx="68">
                  <c:v>1.152491049370573E-2</c:v>
                </c:pt>
                <c:pt idx="69">
                  <c:v>1.152491049370573E-2</c:v>
                </c:pt>
                <c:pt idx="70">
                  <c:v>1.152491049370573E-2</c:v>
                </c:pt>
                <c:pt idx="71">
                  <c:v>1.152491049370573E-2</c:v>
                </c:pt>
                <c:pt idx="72">
                  <c:v>1.152491049370573E-2</c:v>
                </c:pt>
                <c:pt idx="73">
                  <c:v>6.373846058067581E-3</c:v>
                </c:pt>
                <c:pt idx="74">
                  <c:v>6.373846058067581E-3</c:v>
                </c:pt>
                <c:pt idx="75">
                  <c:v>6.373846058067581E-3</c:v>
                </c:pt>
                <c:pt idx="76">
                  <c:v>6.373846058067581E-3</c:v>
                </c:pt>
                <c:pt idx="77">
                  <c:v>6.373846058067581E-3</c:v>
                </c:pt>
                <c:pt idx="78">
                  <c:v>6.373846058067581E-3</c:v>
                </c:pt>
                <c:pt idx="79">
                  <c:v>6.373846058067581E-3</c:v>
                </c:pt>
                <c:pt idx="80">
                  <c:v>6.373846058067581E-3</c:v>
                </c:pt>
                <c:pt idx="81">
                  <c:v>6.373846058067581E-3</c:v>
                </c:pt>
                <c:pt idx="82">
                  <c:v>6.373846058067581E-3</c:v>
                </c:pt>
                <c:pt idx="83">
                  <c:v>6.373846058067581E-3</c:v>
                </c:pt>
                <c:pt idx="84">
                  <c:v>6.373846058067581E-3</c:v>
                </c:pt>
                <c:pt idx="85">
                  <c:v>6.373846058067581E-3</c:v>
                </c:pt>
                <c:pt idx="86">
                  <c:v>6.373846058067581E-3</c:v>
                </c:pt>
                <c:pt idx="87">
                  <c:v>6.373846058067581E-3</c:v>
                </c:pt>
                <c:pt idx="88">
                  <c:v>6.373846058067581E-3</c:v>
                </c:pt>
                <c:pt idx="89">
                  <c:v>1.8282483085718473E-3</c:v>
                </c:pt>
                <c:pt idx="90">
                  <c:v>1.8282483085718473E-3</c:v>
                </c:pt>
                <c:pt idx="91">
                  <c:v>1.8282483085718473E-3</c:v>
                </c:pt>
                <c:pt idx="92">
                  <c:v>1.8282483085718473E-3</c:v>
                </c:pt>
                <c:pt idx="93">
                  <c:v>1.8282483085718473E-3</c:v>
                </c:pt>
                <c:pt idx="94">
                  <c:v>1.8282483085718473E-3</c:v>
                </c:pt>
                <c:pt idx="95">
                  <c:v>1.8282483085718473E-3</c:v>
                </c:pt>
                <c:pt idx="96">
                  <c:v>1.8282483085718473E-3</c:v>
                </c:pt>
                <c:pt idx="97">
                  <c:v>1.8282483085718473E-3</c:v>
                </c:pt>
                <c:pt idx="98">
                  <c:v>1.8282483085718473E-3</c:v>
                </c:pt>
                <c:pt idx="99">
                  <c:v>1.8282483085718473E-3</c:v>
                </c:pt>
                <c:pt idx="100">
                  <c:v>1.8282483085718473E-3</c:v>
                </c:pt>
                <c:pt idx="101">
                  <c:v>1.8282483085718473E-3</c:v>
                </c:pt>
                <c:pt idx="102">
                  <c:v>1.8282483085718473E-3</c:v>
                </c:pt>
                <c:pt idx="103">
                  <c:v>1.8282483085718473E-3</c:v>
                </c:pt>
                <c:pt idx="104">
                  <c:v>1.8282483085718473E-3</c:v>
                </c:pt>
                <c:pt idx="105">
                  <c:v>1.8282483085718473E-3</c:v>
                </c:pt>
                <c:pt idx="106">
                  <c:v>1.8282483085718473E-3</c:v>
                </c:pt>
                <c:pt idx="107">
                  <c:v>1.8282483085718473E-3</c:v>
                </c:pt>
                <c:pt idx="108">
                  <c:v>1.8282483085718473E-3</c:v>
                </c:pt>
                <c:pt idx="109">
                  <c:v>1.8282483085718473E-3</c:v>
                </c:pt>
                <c:pt idx="110">
                  <c:v>1.8282483085718473E-3</c:v>
                </c:pt>
                <c:pt idx="111">
                  <c:v>1.8282483085718473E-3</c:v>
                </c:pt>
                <c:pt idx="112">
                  <c:v>1.8282483085718473E-3</c:v>
                </c:pt>
                <c:pt idx="113">
                  <c:v>1.8282483085718473E-3</c:v>
                </c:pt>
                <c:pt idx="114">
                  <c:v>1.8282483085718473E-3</c:v>
                </c:pt>
                <c:pt idx="115" formatCode="General">
                  <c:v>0</c:v>
                </c:pt>
              </c:numCache>
            </c:numRef>
          </c:xVal>
          <c:yVal>
            <c:numRef>
              <c:f>'Paris âge (graphique)'!$AP$10:$AP$125</c:f>
              <c:numCache>
                <c:formatCode>General</c:formatCode>
                <c:ptCount val="1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2.9990000000000001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5.9989999999999997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10.999000000000001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17.998999999999999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24.998999999999999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39.999000000000002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  <c:pt idx="56">
                  <c:v>50</c:v>
                </c:pt>
                <c:pt idx="57">
                  <c:v>51</c:v>
                </c:pt>
                <c:pt idx="58">
                  <c:v>52</c:v>
                </c:pt>
                <c:pt idx="59">
                  <c:v>53</c:v>
                </c:pt>
                <c:pt idx="60">
                  <c:v>54</c:v>
                </c:pt>
                <c:pt idx="61">
                  <c:v>54.999000000000002</c:v>
                </c:pt>
                <c:pt idx="62">
                  <c:v>55</c:v>
                </c:pt>
                <c:pt idx="63">
                  <c:v>56</c:v>
                </c:pt>
                <c:pt idx="64">
                  <c:v>57</c:v>
                </c:pt>
                <c:pt idx="65">
                  <c:v>58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  <c:pt idx="72">
                  <c:v>64.998999999999995</c:v>
                </c:pt>
                <c:pt idx="73">
                  <c:v>65</c:v>
                </c:pt>
                <c:pt idx="74">
                  <c:v>66</c:v>
                </c:pt>
                <c:pt idx="75">
                  <c:v>67</c:v>
                </c:pt>
                <c:pt idx="76">
                  <c:v>68</c:v>
                </c:pt>
                <c:pt idx="77">
                  <c:v>69</c:v>
                </c:pt>
                <c:pt idx="78">
                  <c:v>70</c:v>
                </c:pt>
                <c:pt idx="79">
                  <c:v>71</c:v>
                </c:pt>
                <c:pt idx="80">
                  <c:v>72</c:v>
                </c:pt>
                <c:pt idx="81">
                  <c:v>73</c:v>
                </c:pt>
                <c:pt idx="82">
                  <c:v>74</c:v>
                </c:pt>
                <c:pt idx="83">
                  <c:v>75</c:v>
                </c:pt>
                <c:pt idx="84">
                  <c:v>76</c:v>
                </c:pt>
                <c:pt idx="85">
                  <c:v>77</c:v>
                </c:pt>
                <c:pt idx="86">
                  <c:v>78</c:v>
                </c:pt>
                <c:pt idx="87">
                  <c:v>79</c:v>
                </c:pt>
                <c:pt idx="88">
                  <c:v>79.998999999999995</c:v>
                </c:pt>
                <c:pt idx="89">
                  <c:v>80</c:v>
                </c:pt>
                <c:pt idx="90">
                  <c:v>81</c:v>
                </c:pt>
                <c:pt idx="91">
                  <c:v>82</c:v>
                </c:pt>
                <c:pt idx="92">
                  <c:v>83</c:v>
                </c:pt>
                <c:pt idx="93">
                  <c:v>84</c:v>
                </c:pt>
                <c:pt idx="94">
                  <c:v>85</c:v>
                </c:pt>
                <c:pt idx="95">
                  <c:v>86</c:v>
                </c:pt>
                <c:pt idx="96">
                  <c:v>87</c:v>
                </c:pt>
                <c:pt idx="97">
                  <c:v>88</c:v>
                </c:pt>
                <c:pt idx="98">
                  <c:v>89</c:v>
                </c:pt>
                <c:pt idx="99">
                  <c:v>90</c:v>
                </c:pt>
                <c:pt idx="100">
                  <c:v>91</c:v>
                </c:pt>
                <c:pt idx="101">
                  <c:v>92</c:v>
                </c:pt>
                <c:pt idx="102">
                  <c:v>93</c:v>
                </c:pt>
                <c:pt idx="103">
                  <c:v>94</c:v>
                </c:pt>
                <c:pt idx="104">
                  <c:v>95</c:v>
                </c:pt>
                <c:pt idx="105">
                  <c:v>96</c:v>
                </c:pt>
                <c:pt idx="106">
                  <c:v>97</c:v>
                </c:pt>
                <c:pt idx="107">
                  <c:v>98</c:v>
                </c:pt>
                <c:pt idx="108">
                  <c:v>99</c:v>
                </c:pt>
                <c:pt idx="109">
                  <c:v>100</c:v>
                </c:pt>
                <c:pt idx="110">
                  <c:v>101</c:v>
                </c:pt>
                <c:pt idx="111">
                  <c:v>102</c:v>
                </c:pt>
                <c:pt idx="112">
                  <c:v>103</c:v>
                </c:pt>
                <c:pt idx="113">
                  <c:v>104</c:v>
                </c:pt>
                <c:pt idx="114">
                  <c:v>104.999</c:v>
                </c:pt>
                <c:pt idx="115">
                  <c:v>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E7-4360-8222-7A897A9BA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75104"/>
        <c:axId val="162976256"/>
      </c:scatterChart>
      <c:valAx>
        <c:axId val="162975104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62976256"/>
        <c:crosses val="autoZero"/>
        <c:crossBetween val="midCat"/>
      </c:valAx>
      <c:valAx>
        <c:axId val="162976256"/>
        <c:scaling>
          <c:orientation val="minMax"/>
          <c:max val="11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162975104"/>
        <c:crossesAt val="1"/>
        <c:crossBetween val="midCat"/>
        <c:majorUnit val="10"/>
      </c:valAx>
      <c:spPr>
        <a:solidFill>
          <a:schemeClr val="accent3">
            <a:lumMod val="60000"/>
            <a:lumOff val="40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70430883639547"/>
          <c:y val="0.23368534283570344"/>
          <c:w val="0.19346564879637196"/>
          <c:h val="0.15708999559417977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94818425353378"/>
          <c:y val="3.8716346640172164E-2"/>
          <c:w val="0.69327358427000429"/>
          <c:h val="0.8600344484029161"/>
        </c:manualLayout>
      </c:layout>
      <c:barChart>
        <c:barDir val="bar"/>
        <c:grouping val="clustered"/>
        <c:varyColors val="0"/>
        <c:ser>
          <c:idx val="0"/>
          <c:order val="0"/>
          <c:tx>
            <c:v>Paris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'Ménages (graphique)'!$K$30:$K$35</c:f>
              <c:strCache>
                <c:ptCount val="6"/>
                <c:pt idx="0">
                  <c:v>1 personne</c:v>
                </c:pt>
                <c:pt idx="1">
                  <c:v>2 personnes</c:v>
                </c:pt>
                <c:pt idx="2">
                  <c:v>3 personnes</c:v>
                </c:pt>
                <c:pt idx="3">
                  <c:v>4 personnes</c:v>
                </c:pt>
                <c:pt idx="4">
                  <c:v>5 personnes</c:v>
                </c:pt>
                <c:pt idx="5">
                  <c:v>6 personnes et +</c:v>
                </c:pt>
              </c:strCache>
            </c:strRef>
          </c:cat>
          <c:val>
            <c:numRef>
              <c:f>'Ménages (graphique)'!$L$30:$L$35</c:f>
              <c:numCache>
                <c:formatCode>0%</c:formatCode>
                <c:ptCount val="6"/>
                <c:pt idx="0">
                  <c:v>0.51372135942614383</c:v>
                </c:pt>
                <c:pt idx="1">
                  <c:v>0.27010411588550737</c:v>
                </c:pt>
                <c:pt idx="2">
                  <c:v>0.10103767671843443</c:v>
                </c:pt>
                <c:pt idx="3">
                  <c:v>7.3531408872484161E-2</c:v>
                </c:pt>
                <c:pt idx="4">
                  <c:v>2.8567448986698239E-2</c:v>
                </c:pt>
                <c:pt idx="5">
                  <c:v>1.3037990110731945E-2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AB-4016-8A8B-131A86C7B92F}"/>
            </c:ext>
          </c:extLst>
        </c:ser>
        <c:ser>
          <c:idx val="1"/>
          <c:order val="1"/>
          <c:tx>
            <c:v>Banlieue</c:v>
          </c:tx>
          <c:spPr>
            <a:noFill/>
            <a:ln w="25400">
              <a:solidFill>
                <a:schemeClr val="bg1"/>
              </a:solidFill>
            </a:ln>
          </c:spPr>
          <c:invertIfNegative val="0"/>
          <c:cat>
            <c:strRef>
              <c:f>'Ménages (graphique)'!$K$30:$K$35</c:f>
              <c:strCache>
                <c:ptCount val="6"/>
                <c:pt idx="0">
                  <c:v>1 personne</c:v>
                </c:pt>
                <c:pt idx="1">
                  <c:v>2 personnes</c:v>
                </c:pt>
                <c:pt idx="2">
                  <c:v>3 personnes</c:v>
                </c:pt>
                <c:pt idx="3">
                  <c:v>4 personnes</c:v>
                </c:pt>
                <c:pt idx="4">
                  <c:v>5 personnes</c:v>
                </c:pt>
                <c:pt idx="5">
                  <c:v>6 personnes et +</c:v>
                </c:pt>
              </c:strCache>
            </c:strRef>
          </c:cat>
          <c:val>
            <c:numRef>
              <c:f>'Ménages (graphique)'!$M$30:$M$35</c:f>
              <c:numCache>
                <c:formatCode>0%</c:formatCode>
                <c:ptCount val="6"/>
                <c:pt idx="0">
                  <c:v>0.31897534634236108</c:v>
                </c:pt>
                <c:pt idx="1">
                  <c:v>0.28742001984427962</c:v>
                </c:pt>
                <c:pt idx="2">
                  <c:v>0.16088942409314377</c:v>
                </c:pt>
                <c:pt idx="3">
                  <c:v>0.14220024071757711</c:v>
                </c:pt>
                <c:pt idx="4">
                  <c:v>6.0345695805595692E-2</c:v>
                </c:pt>
                <c:pt idx="5">
                  <c:v>3.0169273197042754E-2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AB-4016-8A8B-131A86C7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90112"/>
        <c:axId val="197528960"/>
      </c:barChart>
      <c:catAx>
        <c:axId val="164890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197528960"/>
        <c:crosses val="autoZero"/>
        <c:auto val="1"/>
        <c:lblAlgn val="ctr"/>
        <c:lblOffset val="100"/>
        <c:noMultiLvlLbl val="0"/>
      </c:catAx>
      <c:valAx>
        <c:axId val="197528960"/>
        <c:scaling>
          <c:orientation val="minMax"/>
          <c:max val="0.6000000000000002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164890112"/>
        <c:crosses val="autoZero"/>
        <c:crossBetween val="between"/>
        <c:majorUnit val="0.1"/>
      </c:valAx>
      <c:spPr>
        <a:solidFill>
          <a:schemeClr val="accent3">
            <a:lumMod val="60000"/>
            <a:lumOff val="40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4336520723171828"/>
          <c:y val="8.1444560381010986E-2"/>
          <c:w val="0.19790890022059093"/>
          <c:h val="0.12701632874455127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94818425353378"/>
          <c:y val="3.8716346640172171E-2"/>
          <c:w val="0.69327358427000429"/>
          <c:h val="0.8600344484029161"/>
        </c:manualLayout>
      </c:layout>
      <c:barChart>
        <c:barDir val="bar"/>
        <c:grouping val="clustered"/>
        <c:varyColors val="0"/>
        <c:ser>
          <c:idx val="0"/>
          <c:order val="0"/>
          <c:tx>
            <c:v>Paris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'Logements (graphique)'!$I$30:$I$35</c:f>
              <c:strCache>
                <c:ptCount val="6"/>
                <c:pt idx="0">
                  <c:v>1 pièce</c:v>
                </c:pt>
                <c:pt idx="1">
                  <c:v>2 pièces</c:v>
                </c:pt>
                <c:pt idx="2">
                  <c:v>3 pièces</c:v>
                </c:pt>
                <c:pt idx="3">
                  <c:v>4 pièces</c:v>
                </c:pt>
                <c:pt idx="4">
                  <c:v>5 pièces</c:v>
                </c:pt>
                <c:pt idx="5">
                  <c:v>6 pièces ou plus</c:v>
                </c:pt>
              </c:strCache>
            </c:strRef>
          </c:cat>
          <c:val>
            <c:numRef>
              <c:f>'Logements (graphique)'!$J$30:$J$35</c:f>
              <c:numCache>
                <c:formatCode>0%</c:formatCode>
                <c:ptCount val="6"/>
                <c:pt idx="0">
                  <c:v>0.22840766160796278</c:v>
                </c:pt>
                <c:pt idx="1">
                  <c:v>0.32247518159542843</c:v>
                </c:pt>
                <c:pt idx="2">
                  <c:v>0.23217579394957544</c:v>
                </c:pt>
                <c:pt idx="3">
                  <c:v>0.12659236015302325</c:v>
                </c:pt>
                <c:pt idx="4">
                  <c:v>5.8799054702766688E-2</c:v>
                </c:pt>
                <c:pt idx="5">
                  <c:v>3.1549947991243381E-2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C5-465A-AC7B-69E5687AE126}"/>
            </c:ext>
          </c:extLst>
        </c:ser>
        <c:ser>
          <c:idx val="1"/>
          <c:order val="1"/>
          <c:tx>
            <c:v>Banlieue</c:v>
          </c:tx>
          <c:spPr>
            <a:noFill/>
            <a:ln w="25400">
              <a:solidFill>
                <a:schemeClr val="bg1"/>
              </a:solidFill>
            </a:ln>
          </c:spPr>
          <c:invertIfNegative val="0"/>
          <c:cat>
            <c:strRef>
              <c:f>'Logements (graphique)'!$I$30:$I$35</c:f>
              <c:strCache>
                <c:ptCount val="6"/>
                <c:pt idx="0">
                  <c:v>1 pièce</c:v>
                </c:pt>
                <c:pt idx="1">
                  <c:v>2 pièces</c:v>
                </c:pt>
                <c:pt idx="2">
                  <c:v>3 pièces</c:v>
                </c:pt>
                <c:pt idx="3">
                  <c:v>4 pièces</c:v>
                </c:pt>
                <c:pt idx="4">
                  <c:v>5 pièces</c:v>
                </c:pt>
                <c:pt idx="5">
                  <c:v>6 pièces ou plus</c:v>
                </c:pt>
              </c:strCache>
            </c:strRef>
          </c:cat>
          <c:val>
            <c:numRef>
              <c:f>'Logements (graphique)'!$K$30:$K$35</c:f>
              <c:numCache>
                <c:formatCode>0%</c:formatCode>
                <c:ptCount val="6"/>
                <c:pt idx="0">
                  <c:v>8.5857742874664272E-2</c:v>
                </c:pt>
                <c:pt idx="1">
                  <c:v>0.17928397435479024</c:v>
                </c:pt>
                <c:pt idx="2">
                  <c:v>0.2756483956824492</c:v>
                </c:pt>
                <c:pt idx="3">
                  <c:v>0.23763002803293581</c:v>
                </c:pt>
                <c:pt idx="4">
                  <c:v>0.12982801969485469</c:v>
                </c:pt>
                <c:pt idx="5">
                  <c:v>9.1751839360305745E-2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C5-465A-AC7B-69E5687AE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99456"/>
        <c:axId val="197531840"/>
      </c:barChart>
      <c:catAx>
        <c:axId val="218899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197531840"/>
        <c:crosses val="autoZero"/>
        <c:auto val="1"/>
        <c:lblAlgn val="ctr"/>
        <c:lblOffset val="100"/>
        <c:noMultiLvlLbl val="0"/>
      </c:catAx>
      <c:valAx>
        <c:axId val="197531840"/>
        <c:scaling>
          <c:orientation val="minMax"/>
          <c:max val="0.60000000000000042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218899456"/>
        <c:crosses val="autoZero"/>
        <c:crossBetween val="between"/>
        <c:majorUnit val="0.1"/>
      </c:valAx>
      <c:spPr>
        <a:solidFill>
          <a:schemeClr val="accent3">
            <a:lumMod val="60000"/>
            <a:lumOff val="40000"/>
          </a:schemeClr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4336520723171851"/>
          <c:y val="8.1444560381011041E-2"/>
          <c:w val="0.19790890022059093"/>
          <c:h val="0.12701632874455127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-1</xdr:colOff>
      <xdr:row>7</xdr:row>
      <xdr:rowOff>0</xdr:rowOff>
    </xdr:from>
    <xdr:to>
      <xdr:col>39</xdr:col>
      <xdr:colOff>530677</xdr:colOff>
      <xdr:row>35</xdr:row>
      <xdr:rowOff>176892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0</xdr:colOff>
      <xdr:row>7</xdr:row>
      <xdr:rowOff>0</xdr:rowOff>
    </xdr:from>
    <xdr:to>
      <xdr:col>54</xdr:col>
      <xdr:colOff>530678</xdr:colOff>
      <xdr:row>35</xdr:row>
      <xdr:rowOff>176892</xdr:rowOff>
    </xdr:to>
    <xdr:graphicFrame macro="">
      <xdr:nvGraphicFramePr>
        <xdr:cNvPr id="5" name="Graphiqu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0.04178</cdr:x>
      <cdr:y>0.02222</cdr:y>
    </cdr:from>
    <cdr:to>
      <cdr:x>0.16449</cdr:x>
      <cdr:y>0.08642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7715" y="122463"/>
          <a:ext cx="639535" cy="353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Age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0.04178</cdr:x>
      <cdr:y>0.02222</cdr:y>
    </cdr:from>
    <cdr:to>
      <cdr:x>0.16449</cdr:x>
      <cdr:y>0.08642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7715" y="122463"/>
          <a:ext cx="639535" cy="353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Age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73347</xdr:colOff>
      <xdr:row>16</xdr:row>
      <xdr:rowOff>302559</xdr:rowOff>
    </xdr:from>
    <xdr:to>
      <xdr:col>20</xdr:col>
      <xdr:colOff>748756</xdr:colOff>
      <xdr:row>36</xdr:row>
      <xdr:rowOff>336177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18</xdr:col>
      <xdr:colOff>675408</xdr:colOff>
      <xdr:row>28</xdr:row>
      <xdr:rowOff>11206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="70" zoomScaleNormal="70" workbookViewId="0">
      <selection activeCell="R25" sqref="R25"/>
    </sheetView>
  </sheetViews>
  <sheetFormatPr baseColWidth="10" defaultColWidth="8.81640625" defaultRowHeight="14.5" x14ac:dyDescent="0.35"/>
  <cols>
    <col min="1" max="1" width="15.26953125" style="1" customWidth="1"/>
    <col min="2" max="3" width="9.1796875" style="1" bestFit="1" customWidth="1"/>
    <col min="4" max="4" width="10.54296875" style="1" bestFit="1" customWidth="1"/>
    <col min="5" max="5" width="4.1796875" style="1" customWidth="1"/>
    <col min="6" max="6" width="4.54296875" style="1" customWidth="1"/>
    <col min="7" max="7" width="15.7265625" style="1" customWidth="1"/>
    <col min="8" max="9" width="9.1796875" style="1" bestFit="1" customWidth="1"/>
    <col min="10" max="10" width="10.1796875" style="1" bestFit="1" customWidth="1"/>
    <col min="11" max="11" width="4.453125" style="1" customWidth="1"/>
    <col min="12" max="12" width="14.81640625" style="1" bestFit="1" customWidth="1"/>
    <col min="13" max="13" width="12.81640625" style="1" customWidth="1"/>
    <col min="14" max="14" width="16.54296875" style="1" customWidth="1"/>
    <col min="15" max="15" width="15" style="1" customWidth="1"/>
    <col min="16" max="16384" width="8.81640625" style="1"/>
  </cols>
  <sheetData>
    <row r="1" spans="1:15" ht="18.5" x14ac:dyDescent="0.45">
      <c r="A1" s="1" t="s">
        <v>0</v>
      </c>
      <c r="G1" s="1" t="s">
        <v>0</v>
      </c>
      <c r="L1" s="89" t="s">
        <v>67</v>
      </c>
      <c r="M1" s="89"/>
      <c r="N1" s="89"/>
      <c r="O1" s="89"/>
    </row>
    <row r="2" spans="1:15" x14ac:dyDescent="0.35">
      <c r="A2" s="1" t="s">
        <v>1</v>
      </c>
      <c r="G2" s="1" t="s">
        <v>1</v>
      </c>
    </row>
    <row r="3" spans="1:15" x14ac:dyDescent="0.35">
      <c r="A3" s="1" t="s">
        <v>2</v>
      </c>
      <c r="G3" s="1" t="s">
        <v>2</v>
      </c>
    </row>
    <row r="4" spans="1:15" x14ac:dyDescent="0.35">
      <c r="A4" s="2" t="s">
        <v>3</v>
      </c>
      <c r="G4" s="3" t="s">
        <v>19</v>
      </c>
      <c r="L4" s="1" t="s">
        <v>0</v>
      </c>
    </row>
    <row r="5" spans="1:15" x14ac:dyDescent="0.35">
      <c r="L5" s="1" t="s">
        <v>1</v>
      </c>
    </row>
    <row r="6" spans="1:15" x14ac:dyDescent="0.35">
      <c r="L6" s="1" t="s">
        <v>2</v>
      </c>
    </row>
    <row r="8" spans="1:15" x14ac:dyDescent="0.35">
      <c r="A8" s="79" t="s">
        <v>4</v>
      </c>
      <c r="B8" s="81" t="s">
        <v>5</v>
      </c>
      <c r="C8" s="82"/>
      <c r="D8" s="83" t="s">
        <v>8</v>
      </c>
      <c r="G8" s="83" t="s">
        <v>4</v>
      </c>
      <c r="H8" s="87" t="s">
        <v>5</v>
      </c>
      <c r="I8" s="88"/>
      <c r="J8" s="85" t="s">
        <v>8</v>
      </c>
      <c r="L8" s="90" t="s">
        <v>4</v>
      </c>
      <c r="M8" s="94" t="s">
        <v>65</v>
      </c>
      <c r="N8" s="96" t="s">
        <v>69</v>
      </c>
      <c r="O8" s="94" t="s">
        <v>66</v>
      </c>
    </row>
    <row r="9" spans="1:15" x14ac:dyDescent="0.35">
      <c r="A9" s="80"/>
      <c r="B9" s="7" t="s">
        <v>6</v>
      </c>
      <c r="C9" s="7" t="s">
        <v>7</v>
      </c>
      <c r="D9" s="84"/>
      <c r="G9" s="84"/>
      <c r="H9" s="16" t="s">
        <v>6</v>
      </c>
      <c r="I9" s="17" t="s">
        <v>7</v>
      </c>
      <c r="J9" s="86"/>
      <c r="L9" s="91"/>
      <c r="M9" s="95"/>
      <c r="N9" s="97"/>
      <c r="O9" s="95"/>
    </row>
    <row r="10" spans="1:15" x14ac:dyDescent="0.35">
      <c r="A10" s="8" t="s">
        <v>9</v>
      </c>
      <c r="B10" s="5">
        <v>37659</v>
      </c>
      <c r="C10" s="5">
        <v>36681</v>
      </c>
      <c r="D10" s="12">
        <v>74339</v>
      </c>
      <c r="G10" s="8" t="s">
        <v>9</v>
      </c>
      <c r="H10" s="14">
        <v>221074</v>
      </c>
      <c r="I10" s="6">
        <v>213274</v>
      </c>
      <c r="J10" s="6">
        <v>434349</v>
      </c>
      <c r="L10" s="8" t="s">
        <v>9</v>
      </c>
      <c r="M10" s="12">
        <f>D10</f>
        <v>74339</v>
      </c>
      <c r="N10" s="5">
        <f>O10-M10</f>
        <v>360010</v>
      </c>
      <c r="O10" s="12">
        <f>J10</f>
        <v>434349</v>
      </c>
    </row>
    <row r="11" spans="1:15" x14ac:dyDescent="0.35">
      <c r="A11" s="8" t="s">
        <v>10</v>
      </c>
      <c r="B11" s="5">
        <v>33344</v>
      </c>
      <c r="C11" s="5">
        <v>31941</v>
      </c>
      <c r="D11" s="12">
        <v>65286</v>
      </c>
      <c r="G11" s="8" t="s">
        <v>10</v>
      </c>
      <c r="H11" s="14">
        <v>209683</v>
      </c>
      <c r="I11" s="6">
        <v>200967</v>
      </c>
      <c r="J11" s="6">
        <v>410650</v>
      </c>
      <c r="L11" s="8" t="s">
        <v>10</v>
      </c>
      <c r="M11" s="12">
        <f t="shared" ref="M11:M19" si="0">D11</f>
        <v>65286</v>
      </c>
      <c r="N11" s="5">
        <f t="shared" ref="N11:N19" si="1">O11-M11</f>
        <v>345364</v>
      </c>
      <c r="O11" s="12">
        <f t="shared" ref="O11:O19" si="2">J11</f>
        <v>410650</v>
      </c>
    </row>
    <row r="12" spans="1:15" x14ac:dyDescent="0.35">
      <c r="A12" s="8" t="s">
        <v>11</v>
      </c>
      <c r="B12" s="5">
        <v>52289</v>
      </c>
      <c r="C12" s="5">
        <v>50220</v>
      </c>
      <c r="D12" s="12">
        <v>102509</v>
      </c>
      <c r="G12" s="8" t="s">
        <v>11</v>
      </c>
      <c r="H12" s="14">
        <v>331316</v>
      </c>
      <c r="I12" s="6">
        <v>314597</v>
      </c>
      <c r="J12" s="6">
        <v>645913</v>
      </c>
      <c r="L12" s="8" t="s">
        <v>11</v>
      </c>
      <c r="M12" s="12">
        <f t="shared" si="0"/>
        <v>102509</v>
      </c>
      <c r="N12" s="5">
        <f t="shared" si="1"/>
        <v>543404</v>
      </c>
      <c r="O12" s="12">
        <f t="shared" si="2"/>
        <v>645913</v>
      </c>
    </row>
    <row r="13" spans="1:15" x14ac:dyDescent="0.35">
      <c r="A13" s="8" t="s">
        <v>12</v>
      </c>
      <c r="B13" s="5">
        <v>68788</v>
      </c>
      <c r="C13" s="5">
        <v>66577</v>
      </c>
      <c r="D13" s="12">
        <v>135365</v>
      </c>
      <c r="G13" s="8" t="s">
        <v>12</v>
      </c>
      <c r="H13" s="14">
        <v>437414</v>
      </c>
      <c r="I13" s="6">
        <v>419775</v>
      </c>
      <c r="J13" s="6">
        <v>857189</v>
      </c>
      <c r="L13" s="8" t="s">
        <v>12</v>
      </c>
      <c r="M13" s="12">
        <f t="shared" si="0"/>
        <v>135365</v>
      </c>
      <c r="N13" s="5">
        <f t="shared" si="1"/>
        <v>721824</v>
      </c>
      <c r="O13" s="12">
        <f t="shared" si="2"/>
        <v>857189</v>
      </c>
    </row>
    <row r="14" spans="1:15" x14ac:dyDescent="0.35">
      <c r="A14" s="8" t="s">
        <v>13</v>
      </c>
      <c r="B14" s="5">
        <v>107028</v>
      </c>
      <c r="C14" s="5">
        <v>128239</v>
      </c>
      <c r="D14" s="12">
        <v>235267</v>
      </c>
      <c r="G14" s="8" t="s">
        <v>13</v>
      </c>
      <c r="H14" s="14">
        <v>483726</v>
      </c>
      <c r="I14" s="6">
        <v>512122</v>
      </c>
      <c r="J14" s="6">
        <v>995848</v>
      </c>
      <c r="L14" s="8" t="s">
        <v>13</v>
      </c>
      <c r="M14" s="12">
        <f t="shared" si="0"/>
        <v>235267</v>
      </c>
      <c r="N14" s="5">
        <f t="shared" si="1"/>
        <v>760581</v>
      </c>
      <c r="O14" s="12">
        <f t="shared" si="2"/>
        <v>995848</v>
      </c>
    </row>
    <row r="15" spans="1:15" x14ac:dyDescent="0.35">
      <c r="A15" s="8" t="s">
        <v>14</v>
      </c>
      <c r="B15" s="5">
        <v>298891</v>
      </c>
      <c r="C15" s="5">
        <v>303436</v>
      </c>
      <c r="D15" s="12">
        <v>602327</v>
      </c>
      <c r="G15" s="8" t="s">
        <v>14</v>
      </c>
      <c r="H15" s="14">
        <v>1186040</v>
      </c>
      <c r="I15" s="6">
        <v>1226102</v>
      </c>
      <c r="J15" s="6">
        <v>2412142</v>
      </c>
      <c r="L15" s="8" t="s">
        <v>14</v>
      </c>
      <c r="M15" s="12">
        <f t="shared" si="0"/>
        <v>602327</v>
      </c>
      <c r="N15" s="5">
        <f t="shared" si="1"/>
        <v>1809815</v>
      </c>
      <c r="O15" s="12">
        <f t="shared" si="2"/>
        <v>2412142</v>
      </c>
    </row>
    <row r="16" spans="1:15" x14ac:dyDescent="0.35">
      <c r="A16" s="8" t="s">
        <v>15</v>
      </c>
      <c r="B16" s="5">
        <v>206260</v>
      </c>
      <c r="C16" s="5">
        <v>222607</v>
      </c>
      <c r="D16" s="12">
        <v>428867</v>
      </c>
      <c r="G16" s="8" t="s">
        <v>15</v>
      </c>
      <c r="H16" s="14">
        <v>1009099</v>
      </c>
      <c r="I16" s="6">
        <v>1081903</v>
      </c>
      <c r="J16" s="6">
        <v>2091002</v>
      </c>
      <c r="L16" s="8" t="s">
        <v>15</v>
      </c>
      <c r="M16" s="12">
        <f t="shared" si="0"/>
        <v>428867</v>
      </c>
      <c r="N16" s="5">
        <f t="shared" si="1"/>
        <v>1662135</v>
      </c>
      <c r="O16" s="12">
        <f t="shared" si="2"/>
        <v>2091002</v>
      </c>
    </row>
    <row r="17" spans="1:18" x14ac:dyDescent="0.35">
      <c r="A17" s="8" t="s">
        <v>16</v>
      </c>
      <c r="B17" s="5">
        <v>117974</v>
      </c>
      <c r="C17" s="5">
        <v>136876</v>
      </c>
      <c r="D17" s="12">
        <v>254850</v>
      </c>
      <c r="G17" s="8" t="s">
        <v>16</v>
      </c>
      <c r="H17" s="14">
        <v>538866</v>
      </c>
      <c r="I17" s="6">
        <v>574515</v>
      </c>
      <c r="J17" s="6">
        <v>1113381</v>
      </c>
      <c r="L17" s="8" t="s">
        <v>16</v>
      </c>
      <c r="M17" s="12">
        <f t="shared" si="0"/>
        <v>254850</v>
      </c>
      <c r="N17" s="5">
        <f t="shared" si="1"/>
        <v>858531</v>
      </c>
      <c r="O17" s="12">
        <f t="shared" si="2"/>
        <v>1113381</v>
      </c>
    </row>
    <row r="18" spans="1:18" x14ac:dyDescent="0.35">
      <c r="A18" s="8" t="s">
        <v>17</v>
      </c>
      <c r="B18" s="5">
        <v>88621</v>
      </c>
      <c r="C18" s="5">
        <v>122796</v>
      </c>
      <c r="D18" s="12">
        <v>211417</v>
      </c>
      <c r="G18" s="8" t="s">
        <v>17</v>
      </c>
      <c r="H18" s="14">
        <v>396810</v>
      </c>
      <c r="I18" s="6">
        <v>509814</v>
      </c>
      <c r="J18" s="6">
        <v>906625</v>
      </c>
      <c r="L18" s="8" t="s">
        <v>17</v>
      </c>
      <c r="M18" s="12">
        <f t="shared" si="0"/>
        <v>211417</v>
      </c>
      <c r="N18" s="5">
        <f t="shared" si="1"/>
        <v>695208</v>
      </c>
      <c r="O18" s="12">
        <f t="shared" si="2"/>
        <v>906625</v>
      </c>
    </row>
    <row r="19" spans="1:18" x14ac:dyDescent="0.35">
      <c r="A19" s="8" t="s">
        <v>18</v>
      </c>
      <c r="B19" s="5">
        <v>31349</v>
      </c>
      <c r="C19" s="5">
        <v>69721</v>
      </c>
      <c r="D19" s="12">
        <v>101070</v>
      </c>
      <c r="G19" s="8" t="s">
        <v>18</v>
      </c>
      <c r="H19" s="14">
        <v>121445</v>
      </c>
      <c r="I19" s="6">
        <v>259251</v>
      </c>
      <c r="J19" s="6">
        <v>380696</v>
      </c>
      <c r="L19" s="8" t="s">
        <v>18</v>
      </c>
      <c r="M19" s="12">
        <f t="shared" si="0"/>
        <v>101070</v>
      </c>
      <c r="N19" s="5">
        <f t="shared" si="1"/>
        <v>279626</v>
      </c>
      <c r="O19" s="12">
        <f t="shared" si="2"/>
        <v>380696</v>
      </c>
    </row>
    <row r="20" spans="1:18" x14ac:dyDescent="0.35">
      <c r="A20" s="9" t="s">
        <v>8</v>
      </c>
      <c r="B20" s="10">
        <v>1042203</v>
      </c>
      <c r="C20" s="10">
        <v>1169094</v>
      </c>
      <c r="D20" s="13">
        <v>2211297</v>
      </c>
      <c r="G20" s="9" t="s">
        <v>8</v>
      </c>
      <c r="H20" s="15">
        <v>4935474</v>
      </c>
      <c r="I20" s="11">
        <v>5312320</v>
      </c>
      <c r="J20" s="11">
        <v>10247794</v>
      </c>
      <c r="L20" s="9" t="s">
        <v>8</v>
      </c>
      <c r="M20" s="13">
        <f>SUM(M10:M19)</f>
        <v>2211297</v>
      </c>
      <c r="N20" s="10">
        <f t="shared" ref="N20:O20" si="3">SUM(N10:N19)</f>
        <v>8036498</v>
      </c>
      <c r="O20" s="13">
        <f t="shared" si="3"/>
        <v>10247795</v>
      </c>
    </row>
    <row r="21" spans="1:18" x14ac:dyDescent="0.35">
      <c r="L21" s="52"/>
      <c r="M21" s="5"/>
      <c r="N21" s="5"/>
      <c r="O21" s="5"/>
    </row>
    <row r="22" spans="1:18" ht="15" customHeight="1" x14ac:dyDescent="0.35">
      <c r="L22" s="90" t="s">
        <v>4</v>
      </c>
      <c r="M22" s="92" t="s">
        <v>65</v>
      </c>
      <c r="N22" s="94" t="s">
        <v>69</v>
      </c>
      <c r="O22" s="94" t="s">
        <v>66</v>
      </c>
    </row>
    <row r="23" spans="1:18" x14ac:dyDescent="0.35">
      <c r="L23" s="91"/>
      <c r="M23" s="93"/>
      <c r="N23" s="95"/>
      <c r="O23" s="95"/>
    </row>
    <row r="24" spans="1:18" x14ac:dyDescent="0.35">
      <c r="L24" s="8" t="s">
        <v>9</v>
      </c>
      <c r="M24" s="54">
        <f>M10/$O$20</f>
        <v>7.2541458918723494E-3</v>
      </c>
      <c r="N24" s="54">
        <f>N10/$O$20</f>
        <v>3.5130484167569705E-2</v>
      </c>
      <c r="O24" s="55">
        <f>O10/$O$20</f>
        <v>4.2384630059442055E-2</v>
      </c>
      <c r="Q24" s="58">
        <f>SUM(M24:M27)/SUM(O24:O27)</f>
        <v>0.16076778639419684</v>
      </c>
      <c r="R24" s="58">
        <f>SUM(N24:N27)/SUM(O24:O27)</f>
        <v>0.83923221360580302</v>
      </c>
    </row>
    <row r="25" spans="1:18" x14ac:dyDescent="0.35">
      <c r="L25" s="8" t="s">
        <v>10</v>
      </c>
      <c r="M25" s="54">
        <f t="shared" ref="M25:N33" si="4">M11/$O$20</f>
        <v>6.3707363388904635E-3</v>
      </c>
      <c r="N25" s="54">
        <f t="shared" si="4"/>
        <v>3.3701298669616242E-2</v>
      </c>
      <c r="O25" s="55">
        <f t="shared" ref="O25" si="5">O11/$O$20</f>
        <v>4.0072035008506708E-2</v>
      </c>
    </row>
    <row r="26" spans="1:18" x14ac:dyDescent="0.35">
      <c r="L26" s="8" t="s">
        <v>11</v>
      </c>
      <c r="M26" s="54">
        <f t="shared" si="4"/>
        <v>1.0003029920095005E-2</v>
      </c>
      <c r="N26" s="54">
        <f t="shared" si="4"/>
        <v>5.3026431539662924E-2</v>
      </c>
      <c r="O26" s="55">
        <f t="shared" ref="O26" si="6">O12/$O$20</f>
        <v>6.3029461459757935E-2</v>
      </c>
    </row>
    <row r="27" spans="1:18" x14ac:dyDescent="0.35">
      <c r="L27" s="8" t="s">
        <v>12</v>
      </c>
      <c r="M27" s="54">
        <f t="shared" si="4"/>
        <v>1.3209183048646074E-2</v>
      </c>
      <c r="N27" s="54">
        <f t="shared" si="4"/>
        <v>7.0437006204749408E-2</v>
      </c>
      <c r="O27" s="55">
        <f t="shared" ref="O27" si="7">O13/$O$20</f>
        <v>8.3646189253395481E-2</v>
      </c>
    </row>
    <row r="28" spans="1:18" x14ac:dyDescent="0.35">
      <c r="L28" s="8" t="s">
        <v>13</v>
      </c>
      <c r="M28" s="54">
        <f t="shared" si="4"/>
        <v>2.2957816779121752E-2</v>
      </c>
      <c r="N28" s="54">
        <f t="shared" si="4"/>
        <v>7.421899052430303E-2</v>
      </c>
      <c r="O28" s="55">
        <f t="shared" ref="O28" si="8">O14/$O$20</f>
        <v>9.7176807303424789E-2</v>
      </c>
    </row>
    <row r="29" spans="1:18" x14ac:dyDescent="0.35">
      <c r="L29" s="8" t="s">
        <v>14</v>
      </c>
      <c r="M29" s="54">
        <f t="shared" si="4"/>
        <v>5.8776253818504369E-2</v>
      </c>
      <c r="N29" s="54">
        <f t="shared" si="4"/>
        <v>0.17660530875178515</v>
      </c>
      <c r="O29" s="55">
        <f t="shared" ref="O29" si="9">O15/$O$20</f>
        <v>0.2353815625702895</v>
      </c>
    </row>
    <row r="30" spans="1:18" x14ac:dyDescent="0.35">
      <c r="L30" s="8" t="s">
        <v>15</v>
      </c>
      <c r="M30" s="54">
        <f t="shared" si="4"/>
        <v>4.1849685712877747E-2</v>
      </c>
      <c r="N30" s="54">
        <f t="shared" si="4"/>
        <v>0.16219440377173822</v>
      </c>
      <c r="O30" s="55">
        <f t="shared" ref="O30" si="10">O16/$O$20</f>
        <v>0.20404408948461597</v>
      </c>
    </row>
    <row r="31" spans="1:18" x14ac:dyDescent="0.35">
      <c r="L31" s="8" t="s">
        <v>16</v>
      </c>
      <c r="M31" s="54">
        <f t="shared" si="4"/>
        <v>2.4868764451279519E-2</v>
      </c>
      <c r="N31" s="54">
        <f t="shared" si="4"/>
        <v>8.3777144253959018E-2</v>
      </c>
      <c r="O31" s="55">
        <f t="shared" ref="O31" si="11">O17/$O$20</f>
        <v>0.10864590870523855</v>
      </c>
    </row>
    <row r="32" spans="1:18" x14ac:dyDescent="0.35">
      <c r="L32" s="8" t="s">
        <v>17</v>
      </c>
      <c r="M32" s="54">
        <f t="shared" si="4"/>
        <v>2.0630486851073816E-2</v>
      </c>
      <c r="N32" s="54">
        <f t="shared" si="4"/>
        <v>6.7839764554228493E-2</v>
      </c>
      <c r="O32" s="55">
        <f t="shared" ref="O32" si="12">O18/$O$20</f>
        <v>8.8470251405302305E-2</v>
      </c>
    </row>
    <row r="33" spans="12:15" x14ac:dyDescent="0.35">
      <c r="L33" s="8" t="s">
        <v>18</v>
      </c>
      <c r="M33" s="54">
        <f t="shared" si="4"/>
        <v>9.8626094686710651E-3</v>
      </c>
      <c r="N33" s="54">
        <f t="shared" si="4"/>
        <v>2.7286455281355648E-2</v>
      </c>
      <c r="O33" s="55">
        <f t="shared" ref="O33" si="13">O19/$O$20</f>
        <v>3.714906475002671E-2</v>
      </c>
    </row>
    <row r="34" spans="12:15" x14ac:dyDescent="0.35">
      <c r="L34" s="9" t="s">
        <v>8</v>
      </c>
      <c r="M34" s="56">
        <f>SUM(M24:M33)</f>
        <v>0.21578271228103219</v>
      </c>
      <c r="N34" s="57">
        <f t="shared" ref="N34" si="14">SUM(N24:N33)</f>
        <v>0.78421728771896781</v>
      </c>
      <c r="O34" s="57">
        <f t="shared" ref="O34" si="15">SUM(O24:O33)</f>
        <v>1</v>
      </c>
    </row>
    <row r="35" spans="12:15" x14ac:dyDescent="0.35">
      <c r="L35" s="52"/>
      <c r="M35" s="5"/>
      <c r="N35" s="5"/>
      <c r="O35" s="5"/>
    </row>
    <row r="36" spans="12:15" x14ac:dyDescent="0.35">
      <c r="L36" s="90" t="s">
        <v>4</v>
      </c>
      <c r="M36" s="92" t="s">
        <v>65</v>
      </c>
      <c r="N36" s="94" t="s">
        <v>69</v>
      </c>
      <c r="O36" s="94" t="s">
        <v>66</v>
      </c>
    </row>
    <row r="37" spans="12:15" x14ac:dyDescent="0.35">
      <c r="L37" s="91"/>
      <c r="M37" s="93"/>
      <c r="N37" s="95"/>
      <c r="O37" s="95"/>
    </row>
    <row r="38" spans="12:15" x14ac:dyDescent="0.35">
      <c r="L38" s="8" t="s">
        <v>9</v>
      </c>
      <c r="M38" s="54">
        <f>M10/M$20</f>
        <v>3.3617827003790082E-2</v>
      </c>
      <c r="N38" s="55">
        <f>N10/N$20</f>
        <v>4.4796875454955629E-2</v>
      </c>
      <c r="O38" s="55">
        <f>O10/O$20</f>
        <v>4.2384630059442055E-2</v>
      </c>
    </row>
    <row r="39" spans="12:15" x14ac:dyDescent="0.35">
      <c r="L39" s="8" t="s">
        <v>10</v>
      </c>
      <c r="M39" s="54">
        <f t="shared" ref="M39:N47" si="16">M11/M$20</f>
        <v>2.9523849577872172E-2</v>
      </c>
      <c r="N39" s="55">
        <f t="shared" si="16"/>
        <v>4.2974439861740772E-2</v>
      </c>
      <c r="O39" s="55">
        <f t="shared" ref="O39" si="17">O11/O$20</f>
        <v>4.0072035008506708E-2</v>
      </c>
    </row>
    <row r="40" spans="12:15" x14ac:dyDescent="0.35">
      <c r="L40" s="8" t="s">
        <v>11</v>
      </c>
      <c r="M40" s="54">
        <f t="shared" si="16"/>
        <v>4.6356957025673169E-2</v>
      </c>
      <c r="N40" s="55">
        <f t="shared" si="16"/>
        <v>6.7617014276616511E-2</v>
      </c>
      <c r="O40" s="55">
        <f t="shared" ref="O40" si="18">O12/O$20</f>
        <v>6.3029461459757935E-2</v>
      </c>
    </row>
    <row r="41" spans="12:15" x14ac:dyDescent="0.35">
      <c r="L41" s="8" t="s">
        <v>12</v>
      </c>
      <c r="M41" s="54">
        <f t="shared" si="16"/>
        <v>6.1215205374945111E-2</v>
      </c>
      <c r="N41" s="55">
        <f t="shared" si="16"/>
        <v>8.9818226794805403E-2</v>
      </c>
      <c r="O41" s="55">
        <f t="shared" ref="O41" si="19">O13/O$20</f>
        <v>8.3646189253395481E-2</v>
      </c>
    </row>
    <row r="42" spans="12:15" x14ac:dyDescent="0.35">
      <c r="L42" s="8" t="s">
        <v>13</v>
      </c>
      <c r="M42" s="54">
        <f t="shared" si="16"/>
        <v>0.10639321628890194</v>
      </c>
      <c r="N42" s="55">
        <f t="shared" si="16"/>
        <v>9.4640849783077158E-2</v>
      </c>
      <c r="O42" s="55">
        <f t="shared" ref="O42" si="20">O14/O$20</f>
        <v>9.7176807303424789E-2</v>
      </c>
    </row>
    <row r="43" spans="12:15" x14ac:dyDescent="0.35">
      <c r="L43" s="8" t="s">
        <v>14</v>
      </c>
      <c r="M43" s="54">
        <f t="shared" si="16"/>
        <v>0.27238629636814954</v>
      </c>
      <c r="N43" s="55">
        <f t="shared" si="16"/>
        <v>0.22519945876923009</v>
      </c>
      <c r="O43" s="55">
        <f t="shared" ref="O43" si="21">O15/O$20</f>
        <v>0.2353815625702895</v>
      </c>
    </row>
    <row r="44" spans="12:15" x14ac:dyDescent="0.35">
      <c r="L44" s="8" t="s">
        <v>15</v>
      </c>
      <c r="M44" s="54">
        <f t="shared" si="16"/>
        <v>0.19394364483830079</v>
      </c>
      <c r="N44" s="55">
        <f t="shared" si="16"/>
        <v>0.20682329542046796</v>
      </c>
      <c r="O44" s="55">
        <f t="shared" ref="O44" si="22">O16/O$20</f>
        <v>0.20404408948461597</v>
      </c>
    </row>
    <row r="45" spans="12:15" x14ac:dyDescent="0.35">
      <c r="L45" s="8" t="s">
        <v>16</v>
      </c>
      <c r="M45" s="54">
        <f t="shared" si="16"/>
        <v>0.1152491049370573</v>
      </c>
      <c r="N45" s="55">
        <f t="shared" si="16"/>
        <v>0.10682899442020641</v>
      </c>
      <c r="O45" s="55">
        <f t="shared" ref="O45" si="23">O17/O$20</f>
        <v>0.10864590870523855</v>
      </c>
    </row>
    <row r="46" spans="12:15" x14ac:dyDescent="0.35">
      <c r="L46" s="8" t="s">
        <v>17</v>
      </c>
      <c r="M46" s="54">
        <f t="shared" si="16"/>
        <v>9.5607690871013715E-2</v>
      </c>
      <c r="N46" s="55">
        <f t="shared" si="16"/>
        <v>8.6506336466455905E-2</v>
      </c>
      <c r="O46" s="55">
        <f t="shared" ref="O46" si="24">O18/O$20</f>
        <v>8.8470251405302305E-2</v>
      </c>
    </row>
    <row r="47" spans="12:15" x14ac:dyDescent="0.35">
      <c r="L47" s="8" t="s">
        <v>18</v>
      </c>
      <c r="M47" s="54">
        <f t="shared" si="16"/>
        <v>4.5706207714296183E-2</v>
      </c>
      <c r="N47" s="55">
        <f t="shared" si="16"/>
        <v>3.4794508752444164E-2</v>
      </c>
      <c r="O47" s="55">
        <f t="shared" ref="O47" si="25">O19/O$20</f>
        <v>3.714906475002671E-2</v>
      </c>
    </row>
    <row r="48" spans="12:15" x14ac:dyDescent="0.35">
      <c r="L48" s="9" t="s">
        <v>8</v>
      </c>
      <c r="M48" s="56">
        <f>SUM(M38:M47)</f>
        <v>1</v>
      </c>
      <c r="N48" s="57">
        <f t="shared" ref="N48" si="26">SUM(N38:N47)</f>
        <v>1</v>
      </c>
      <c r="O48" s="57">
        <f t="shared" ref="O48" si="27">SUM(O38:O47)</f>
        <v>1</v>
      </c>
    </row>
    <row r="50" spans="12:15" x14ac:dyDescent="0.35">
      <c r="L50" s="90" t="s">
        <v>4</v>
      </c>
      <c r="M50" s="92" t="s">
        <v>65</v>
      </c>
      <c r="N50" s="94" t="s">
        <v>69</v>
      </c>
      <c r="O50" s="94" t="s">
        <v>66</v>
      </c>
    </row>
    <row r="51" spans="12:15" x14ac:dyDescent="0.35">
      <c r="L51" s="91"/>
      <c r="M51" s="93"/>
      <c r="N51" s="95"/>
      <c r="O51" s="95"/>
    </row>
    <row r="52" spans="12:15" x14ac:dyDescent="0.35">
      <c r="L52" s="8" t="s">
        <v>9</v>
      </c>
      <c r="M52" s="38">
        <f>M10/$O10</f>
        <v>0.17115038828223386</v>
      </c>
      <c r="N52" s="38">
        <f>N10/$O10</f>
        <v>0.82884961171776617</v>
      </c>
      <c r="O52" s="39">
        <f>SUM(M52:N52)</f>
        <v>1</v>
      </c>
    </row>
    <row r="53" spans="12:15" x14ac:dyDescent="0.35">
      <c r="L53" s="8" t="s">
        <v>10</v>
      </c>
      <c r="M53" s="38">
        <f t="shared" ref="M53:N53" si="28">M11/$O11</f>
        <v>0.158982101546329</v>
      </c>
      <c r="N53" s="38">
        <f t="shared" si="28"/>
        <v>0.84101789845367103</v>
      </c>
      <c r="O53" s="39">
        <f t="shared" ref="O53:O62" si="29">SUM(M53:N53)</f>
        <v>1</v>
      </c>
    </row>
    <row r="54" spans="12:15" x14ac:dyDescent="0.35">
      <c r="L54" s="8" t="s">
        <v>11</v>
      </c>
      <c r="M54" s="38">
        <f t="shared" ref="M54:N54" si="30">M12/$O12</f>
        <v>0.15870403599246338</v>
      </c>
      <c r="N54" s="38">
        <f t="shared" si="30"/>
        <v>0.84129596400753659</v>
      </c>
      <c r="O54" s="39">
        <f t="shared" si="29"/>
        <v>1</v>
      </c>
    </row>
    <row r="55" spans="12:15" x14ac:dyDescent="0.35">
      <c r="L55" s="8" t="s">
        <v>12</v>
      </c>
      <c r="M55" s="38">
        <f t="shared" ref="M55:N55" si="31">M13/$O13</f>
        <v>0.15791733211695438</v>
      </c>
      <c r="N55" s="38">
        <f t="shared" si="31"/>
        <v>0.84208266788304564</v>
      </c>
      <c r="O55" s="39">
        <f t="shared" si="29"/>
        <v>1</v>
      </c>
    </row>
    <row r="56" spans="12:15" x14ac:dyDescent="0.35">
      <c r="L56" s="8" t="s">
        <v>13</v>
      </c>
      <c r="M56" s="38">
        <f t="shared" ref="M56:N56" si="32">M14/$O14</f>
        <v>0.23624790128614007</v>
      </c>
      <c r="N56" s="38">
        <f t="shared" si="32"/>
        <v>0.76375209871385996</v>
      </c>
      <c r="O56" s="39">
        <f t="shared" si="29"/>
        <v>1</v>
      </c>
    </row>
    <row r="57" spans="12:15" x14ac:dyDescent="0.35">
      <c r="L57" s="8" t="s">
        <v>14</v>
      </c>
      <c r="M57" s="38">
        <f t="shared" ref="M57:N57" si="33">M15/$O15</f>
        <v>0.24970627765695386</v>
      </c>
      <c r="N57" s="38">
        <f t="shared" si="33"/>
        <v>0.75029372234304614</v>
      </c>
      <c r="O57" s="39">
        <f t="shared" si="29"/>
        <v>1</v>
      </c>
    </row>
    <row r="58" spans="12:15" x14ac:dyDescent="0.35">
      <c r="L58" s="8" t="s">
        <v>15</v>
      </c>
      <c r="M58" s="38">
        <f t="shared" ref="M58:N58" si="34">M16/$O16</f>
        <v>0.20510119072100361</v>
      </c>
      <c r="N58" s="38">
        <f t="shared" si="34"/>
        <v>0.79489880927899637</v>
      </c>
      <c r="O58" s="39">
        <f t="shared" si="29"/>
        <v>1</v>
      </c>
    </row>
    <row r="59" spans="12:15" x14ac:dyDescent="0.35">
      <c r="L59" s="8" t="s">
        <v>16</v>
      </c>
      <c r="M59" s="38">
        <f t="shared" ref="M59:N59" si="35">M17/$O17</f>
        <v>0.22889738553109851</v>
      </c>
      <c r="N59" s="38">
        <f t="shared" si="35"/>
        <v>0.77110261446890149</v>
      </c>
      <c r="O59" s="39">
        <f t="shared" si="29"/>
        <v>1</v>
      </c>
    </row>
    <row r="60" spans="12:15" x14ac:dyDescent="0.35">
      <c r="L60" s="8" t="s">
        <v>17</v>
      </c>
      <c r="M60" s="38">
        <f t="shared" ref="M60:N60" si="36">M18/$O18</f>
        <v>0.23319123121466978</v>
      </c>
      <c r="N60" s="38">
        <f t="shared" si="36"/>
        <v>0.76680876878533022</v>
      </c>
      <c r="O60" s="39">
        <f t="shared" si="29"/>
        <v>1</v>
      </c>
    </row>
    <row r="61" spans="12:15" x14ac:dyDescent="0.35">
      <c r="L61" s="8" t="s">
        <v>18</v>
      </c>
      <c r="M61" s="38">
        <f t="shared" ref="M61:N61" si="37">M19/$O19</f>
        <v>0.26548742303570305</v>
      </c>
      <c r="N61" s="38">
        <f t="shared" si="37"/>
        <v>0.73451257696429695</v>
      </c>
      <c r="O61" s="39">
        <f t="shared" si="29"/>
        <v>1</v>
      </c>
    </row>
    <row r="62" spans="12:15" x14ac:dyDescent="0.35">
      <c r="L62" s="9" t="s">
        <v>8</v>
      </c>
      <c r="M62" s="40">
        <f t="shared" ref="M62:N62" si="38">M20/$O20</f>
        <v>0.21578271228103216</v>
      </c>
      <c r="N62" s="40">
        <f t="shared" si="38"/>
        <v>0.78421728771896781</v>
      </c>
      <c r="O62" s="42">
        <f t="shared" si="29"/>
        <v>1</v>
      </c>
    </row>
  </sheetData>
  <mergeCells count="23">
    <mergeCell ref="L50:L51"/>
    <mergeCell ref="M50:M51"/>
    <mergeCell ref="N50:N51"/>
    <mergeCell ref="O50:O51"/>
    <mergeCell ref="L8:L9"/>
    <mergeCell ref="M8:M9"/>
    <mergeCell ref="N8:N9"/>
    <mergeCell ref="O8:O9"/>
    <mergeCell ref="L1:O1"/>
    <mergeCell ref="L36:L37"/>
    <mergeCell ref="M36:M37"/>
    <mergeCell ref="N36:N37"/>
    <mergeCell ref="O36:O37"/>
    <mergeCell ref="L22:L23"/>
    <mergeCell ref="M22:M23"/>
    <mergeCell ref="N22:N23"/>
    <mergeCell ref="O22:O23"/>
    <mergeCell ref="A8:A9"/>
    <mergeCell ref="B8:C8"/>
    <mergeCell ref="D8:D9"/>
    <mergeCell ref="G8:G9"/>
    <mergeCell ref="J8:J9"/>
    <mergeCell ref="H8:I8"/>
  </mergeCells>
  <conditionalFormatting sqref="M38:O47">
    <cfRule type="dataBar" priority="5">
      <dataBar>
        <cfvo type="min"/>
        <cfvo type="max"/>
        <color rgb="FFFFB628"/>
      </dataBar>
    </cfRule>
  </conditionalFormatting>
  <conditionalFormatting sqref="M52:M61">
    <cfRule type="cellIs" dxfId="9" priority="3" stopIfTrue="1" operator="greaterThan">
      <formula>$M$62</formula>
    </cfRule>
  </conditionalFormatting>
  <conditionalFormatting sqref="N52:N61">
    <cfRule type="cellIs" dxfId="8" priority="2" stopIfTrue="1" operator="greaterThan">
      <formula>$N$62</formula>
    </cfRule>
  </conditionalFormatting>
  <conditionalFormatting sqref="M24:O33">
    <cfRule type="dataBar" priority="1">
      <dataBar>
        <cfvo type="min"/>
        <cfvo type="max"/>
        <color rgb="FFFFB628"/>
      </dataBar>
    </cfRule>
  </conditionalFormatting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5"/>
  <sheetViews>
    <sheetView tabSelected="1" topLeftCell="W1" zoomScale="70" zoomScaleNormal="70" workbookViewId="0">
      <selection activeCell="AP13" sqref="AP13"/>
    </sheetView>
  </sheetViews>
  <sheetFormatPr baseColWidth="10" defaultColWidth="8.81640625" defaultRowHeight="14.5" x14ac:dyDescent="0.35"/>
  <cols>
    <col min="1" max="1" width="15.26953125" style="1" customWidth="1"/>
    <col min="2" max="4" width="9.1796875" style="1" bestFit="1" customWidth="1"/>
    <col min="5" max="5" width="4.1796875" style="1" customWidth="1"/>
    <col min="6" max="6" width="4.54296875" style="1" customWidth="1"/>
    <col min="7" max="7" width="15.7265625" style="1" customWidth="1"/>
    <col min="8" max="9" width="9.1796875" style="1" bestFit="1" customWidth="1"/>
    <col min="10" max="10" width="10.1796875" style="1" bestFit="1" customWidth="1"/>
    <col min="11" max="11" width="4.453125" style="1" customWidth="1"/>
    <col min="12" max="12" width="14.81640625" style="1" bestFit="1" customWidth="1"/>
    <col min="13" max="13" width="12.81640625" style="1" customWidth="1"/>
    <col min="14" max="14" width="16.54296875" style="1" customWidth="1"/>
    <col min="15" max="15" width="15" style="1" customWidth="1"/>
    <col min="16" max="16" width="8.81640625" style="1"/>
    <col min="17" max="17" width="14.453125" style="1" customWidth="1"/>
    <col min="18" max="18" width="11.54296875" style="1" customWidth="1"/>
    <col min="19" max="19" width="14.54296875" style="1" customWidth="1"/>
    <col min="20" max="20" width="15.26953125" style="1" customWidth="1"/>
    <col min="21" max="21" width="8.81640625" style="1"/>
    <col min="22" max="22" width="19" style="61" customWidth="1"/>
    <col min="23" max="23" width="11.1796875" style="1" customWidth="1"/>
    <col min="24" max="24" width="12.26953125" style="1" customWidth="1"/>
    <col min="25" max="25" width="16.453125" style="1" customWidth="1"/>
    <col min="26" max="26" width="8.81640625" style="1"/>
    <col min="27" max="27" width="8.81640625" style="61"/>
    <col min="28" max="28" width="12.453125" style="1" customWidth="1"/>
    <col min="29" max="29" width="11.81640625" style="1" customWidth="1"/>
    <col min="30" max="30" width="15.26953125" style="1" customWidth="1"/>
    <col min="31" max="42" width="8.81640625" style="1"/>
    <col min="43" max="43" width="12.26953125" style="1" customWidth="1"/>
    <col min="44" max="44" width="13.54296875" style="1" customWidth="1"/>
    <col min="45" max="45" width="16.1796875" style="1" customWidth="1"/>
    <col min="46" max="16384" width="8.81640625" style="1"/>
  </cols>
  <sheetData>
    <row r="1" spans="1:45" ht="18.5" x14ac:dyDescent="0.45">
      <c r="A1" s="1" t="s">
        <v>0</v>
      </c>
      <c r="G1" s="1" t="s">
        <v>0</v>
      </c>
      <c r="L1" s="89" t="s">
        <v>67</v>
      </c>
      <c r="M1" s="89"/>
      <c r="N1" s="89"/>
      <c r="O1" s="89"/>
      <c r="Q1" s="2" t="s">
        <v>72</v>
      </c>
    </row>
    <row r="2" spans="1:45" x14ac:dyDescent="0.35">
      <c r="A2" s="1" t="s">
        <v>1</v>
      </c>
      <c r="G2" s="1" t="s">
        <v>1</v>
      </c>
    </row>
    <row r="3" spans="1:45" x14ac:dyDescent="0.35">
      <c r="A3" s="1" t="s">
        <v>2</v>
      </c>
      <c r="G3" s="1" t="s">
        <v>2</v>
      </c>
    </row>
    <row r="4" spans="1:45" x14ac:dyDescent="0.35">
      <c r="A4" s="2" t="s">
        <v>3</v>
      </c>
      <c r="G4" s="3" t="s">
        <v>19</v>
      </c>
      <c r="L4" s="1" t="s">
        <v>0</v>
      </c>
    </row>
    <row r="5" spans="1:45" x14ac:dyDescent="0.35">
      <c r="L5" s="1" t="s">
        <v>1</v>
      </c>
    </row>
    <row r="6" spans="1:45" x14ac:dyDescent="0.35">
      <c r="L6" s="1" t="s">
        <v>2</v>
      </c>
      <c r="Q6" s="98" t="s">
        <v>73</v>
      </c>
      <c r="R6" s="98"/>
      <c r="S6" s="98"/>
      <c r="T6" s="98"/>
      <c r="V6" s="61" t="s">
        <v>74</v>
      </c>
      <c r="AA6" s="105" t="s">
        <v>76</v>
      </c>
      <c r="AB6" s="105"/>
      <c r="AC6" s="105"/>
      <c r="AD6" s="105"/>
      <c r="AP6" s="105" t="s">
        <v>76</v>
      </c>
      <c r="AQ6" s="105"/>
      <c r="AR6" s="105"/>
      <c r="AS6" s="105"/>
    </row>
    <row r="7" spans="1:45" x14ac:dyDescent="0.35">
      <c r="AP7" s="61"/>
    </row>
    <row r="8" spans="1:45" x14ac:dyDescent="0.35">
      <c r="A8" s="79" t="s">
        <v>4</v>
      </c>
      <c r="B8" s="81" t="s">
        <v>5</v>
      </c>
      <c r="C8" s="82"/>
      <c r="D8" s="83" t="s">
        <v>8</v>
      </c>
      <c r="G8" s="83" t="s">
        <v>4</v>
      </c>
      <c r="H8" s="87" t="s">
        <v>5</v>
      </c>
      <c r="I8" s="88"/>
      <c r="J8" s="85" t="s">
        <v>8</v>
      </c>
      <c r="L8" s="90" t="s">
        <v>4</v>
      </c>
      <c r="M8" s="94" t="s">
        <v>65</v>
      </c>
      <c r="N8" s="96" t="s">
        <v>69</v>
      </c>
      <c r="O8" s="94" t="s">
        <v>66</v>
      </c>
      <c r="Q8" s="90" t="s">
        <v>4</v>
      </c>
      <c r="R8" s="92" t="s">
        <v>65</v>
      </c>
      <c r="S8" s="94" t="s">
        <v>69</v>
      </c>
      <c r="T8" s="94" t="s">
        <v>66</v>
      </c>
      <c r="V8" s="99" t="s">
        <v>75</v>
      </c>
      <c r="W8" s="94" t="s">
        <v>65</v>
      </c>
      <c r="X8" s="94" t="s">
        <v>69</v>
      </c>
      <c r="Y8" s="101" t="s">
        <v>66</v>
      </c>
      <c r="AA8" s="103" t="s">
        <v>77</v>
      </c>
      <c r="AB8" s="101" t="s">
        <v>65</v>
      </c>
      <c r="AC8" s="94" t="s">
        <v>69</v>
      </c>
      <c r="AD8" s="101" t="s">
        <v>66</v>
      </c>
      <c r="AP8" s="103" t="s">
        <v>77</v>
      </c>
      <c r="AQ8" s="101" t="s">
        <v>65</v>
      </c>
      <c r="AR8" s="94" t="s">
        <v>69</v>
      </c>
      <c r="AS8" s="101" t="s">
        <v>66</v>
      </c>
    </row>
    <row r="9" spans="1:45" x14ac:dyDescent="0.35">
      <c r="A9" s="80"/>
      <c r="B9" s="7" t="s">
        <v>6</v>
      </c>
      <c r="C9" s="7" t="s">
        <v>7</v>
      </c>
      <c r="D9" s="84"/>
      <c r="G9" s="84"/>
      <c r="H9" s="16" t="s">
        <v>6</v>
      </c>
      <c r="I9" s="17" t="s">
        <v>7</v>
      </c>
      <c r="J9" s="86"/>
      <c r="L9" s="91"/>
      <c r="M9" s="95"/>
      <c r="N9" s="97"/>
      <c r="O9" s="95"/>
      <c r="Q9" s="91"/>
      <c r="R9" s="93"/>
      <c r="S9" s="95"/>
      <c r="T9" s="95"/>
      <c r="V9" s="100"/>
      <c r="W9" s="95"/>
      <c r="X9" s="95"/>
      <c r="Y9" s="102"/>
      <c r="AA9" s="104"/>
      <c r="AB9" s="102"/>
      <c r="AC9" s="95"/>
      <c r="AD9" s="102"/>
      <c r="AP9" s="104"/>
      <c r="AQ9" s="102"/>
      <c r="AR9" s="95"/>
      <c r="AS9" s="102"/>
    </row>
    <row r="10" spans="1:45" x14ac:dyDescent="0.35">
      <c r="A10" s="8" t="s">
        <v>9</v>
      </c>
      <c r="B10" s="5">
        <v>37659</v>
      </c>
      <c r="C10" s="5">
        <v>36681</v>
      </c>
      <c r="D10" s="12">
        <v>74339</v>
      </c>
      <c r="G10" s="8" t="s">
        <v>9</v>
      </c>
      <c r="H10" s="14">
        <v>221074</v>
      </c>
      <c r="I10" s="6">
        <v>213274</v>
      </c>
      <c r="J10" s="6">
        <v>434349</v>
      </c>
      <c r="L10" s="8" t="s">
        <v>9</v>
      </c>
      <c r="M10" s="12">
        <f>D10</f>
        <v>74339</v>
      </c>
      <c r="N10" s="5">
        <f>O10-M10</f>
        <v>360010</v>
      </c>
      <c r="O10" s="12">
        <f>J10</f>
        <v>434349</v>
      </c>
      <c r="Q10" s="8" t="s">
        <v>9</v>
      </c>
      <c r="R10" s="54">
        <f t="shared" ref="R10:R19" si="0">M10/M$20</f>
        <v>3.3617827003790082E-2</v>
      </c>
      <c r="S10" s="55">
        <f t="shared" ref="S10:S19" si="1">N10/N$20</f>
        <v>4.4796875454955629E-2</v>
      </c>
      <c r="T10" s="55">
        <f t="shared" ref="T10:T19" si="2">O10/O$20</f>
        <v>4.2384630059442055E-2</v>
      </c>
      <c r="V10" s="62">
        <v>0</v>
      </c>
      <c r="W10" s="66">
        <f>R10/($V11-$V10)</f>
        <v>1.1205942334596694E-2</v>
      </c>
      <c r="X10" s="66">
        <f t="shared" ref="X10:Y19" si="3">S10/($V11-$V10)</f>
        <v>1.4932291818318543E-2</v>
      </c>
      <c r="Y10" s="63">
        <f t="shared" si="3"/>
        <v>1.4128210019814019E-2</v>
      </c>
      <c r="AA10" s="72">
        <v>0</v>
      </c>
      <c r="AB10" s="73">
        <f>W$10</f>
        <v>1.1205942334596694E-2</v>
      </c>
      <c r="AC10" s="73">
        <f t="shared" ref="AC10:AD12" si="4">X$10</f>
        <v>1.4932291818318543E-2</v>
      </c>
      <c r="AD10" s="74">
        <f t="shared" si="4"/>
        <v>1.4128210019814019E-2</v>
      </c>
      <c r="AP10" s="72">
        <v>0</v>
      </c>
      <c r="AQ10" s="73">
        <f>AB10</f>
        <v>1.1205942334596694E-2</v>
      </c>
      <c r="AR10" s="73">
        <f t="shared" ref="AR10:AS10" si="5">AC10</f>
        <v>1.4932291818318543E-2</v>
      </c>
      <c r="AS10" s="74">
        <f t="shared" si="5"/>
        <v>1.4128210019814019E-2</v>
      </c>
    </row>
    <row r="11" spans="1:45" x14ac:dyDescent="0.35">
      <c r="A11" s="8" t="s">
        <v>10</v>
      </c>
      <c r="B11" s="5">
        <v>33344</v>
      </c>
      <c r="C11" s="5">
        <v>31941</v>
      </c>
      <c r="D11" s="12">
        <v>65286</v>
      </c>
      <c r="G11" s="8" t="s">
        <v>10</v>
      </c>
      <c r="H11" s="14">
        <v>209683</v>
      </c>
      <c r="I11" s="6">
        <v>200967</v>
      </c>
      <c r="J11" s="6">
        <v>410650</v>
      </c>
      <c r="L11" s="8" t="s">
        <v>10</v>
      </c>
      <c r="M11" s="12">
        <f t="shared" ref="M11:M19" si="6">D11</f>
        <v>65286</v>
      </c>
      <c r="N11" s="5">
        <f t="shared" ref="N11:N19" si="7">O11-M11</f>
        <v>345364</v>
      </c>
      <c r="O11" s="12">
        <f t="shared" ref="O11:O19" si="8">J11</f>
        <v>410650</v>
      </c>
      <c r="Q11" s="8" t="s">
        <v>10</v>
      </c>
      <c r="R11" s="54">
        <f t="shared" si="0"/>
        <v>2.9523849577872172E-2</v>
      </c>
      <c r="S11" s="55">
        <f t="shared" si="1"/>
        <v>4.2974439861740772E-2</v>
      </c>
      <c r="T11" s="55">
        <f t="shared" si="2"/>
        <v>4.0072035008506708E-2</v>
      </c>
      <c r="V11" s="62">
        <v>3</v>
      </c>
      <c r="W11" s="66">
        <f t="shared" ref="W11:W19" si="9">R11/($V12-$V11)</f>
        <v>9.8412831926240566E-3</v>
      </c>
      <c r="X11" s="66">
        <f t="shared" si="3"/>
        <v>1.4324813287246925E-2</v>
      </c>
      <c r="Y11" s="63">
        <f t="shared" si="3"/>
        <v>1.335734500283557E-2</v>
      </c>
      <c r="AA11" s="69">
        <v>1</v>
      </c>
      <c r="AB11" s="71">
        <f t="shared" ref="AB11:AB12" si="10">W$10</f>
        <v>1.1205942334596694E-2</v>
      </c>
      <c r="AC11" s="71">
        <f t="shared" si="4"/>
        <v>1.4932291818318543E-2</v>
      </c>
      <c r="AD11" s="75">
        <f t="shared" si="4"/>
        <v>1.4128210019814019E-2</v>
      </c>
      <c r="AP11" s="69">
        <v>1</v>
      </c>
      <c r="AQ11" s="71">
        <f t="shared" ref="AQ11:AQ12" si="11">AB11</f>
        <v>1.1205942334596694E-2</v>
      </c>
      <c r="AR11" s="71">
        <f t="shared" ref="AR11:AR12" si="12">AC11</f>
        <v>1.4932291818318543E-2</v>
      </c>
      <c r="AS11" s="75">
        <f t="shared" ref="AS11:AS12" si="13">AD11</f>
        <v>1.4128210019814019E-2</v>
      </c>
    </row>
    <row r="12" spans="1:45" x14ac:dyDescent="0.35">
      <c r="A12" s="8" t="s">
        <v>11</v>
      </c>
      <c r="B12" s="5">
        <v>52289</v>
      </c>
      <c r="C12" s="5">
        <v>50220</v>
      </c>
      <c r="D12" s="12">
        <v>102509</v>
      </c>
      <c r="G12" s="8" t="s">
        <v>11</v>
      </c>
      <c r="H12" s="14">
        <v>331316</v>
      </c>
      <c r="I12" s="6">
        <v>314597</v>
      </c>
      <c r="J12" s="6">
        <v>645913</v>
      </c>
      <c r="L12" s="8" t="s">
        <v>11</v>
      </c>
      <c r="M12" s="12">
        <f t="shared" si="6"/>
        <v>102509</v>
      </c>
      <c r="N12" s="5">
        <f t="shared" si="7"/>
        <v>543404</v>
      </c>
      <c r="O12" s="12">
        <f t="shared" si="8"/>
        <v>645913</v>
      </c>
      <c r="Q12" s="8" t="s">
        <v>11</v>
      </c>
      <c r="R12" s="54">
        <f t="shared" si="0"/>
        <v>4.6356957025673169E-2</v>
      </c>
      <c r="S12" s="55">
        <f t="shared" si="1"/>
        <v>6.7617014276616511E-2</v>
      </c>
      <c r="T12" s="55">
        <f t="shared" si="2"/>
        <v>6.3029461459757935E-2</v>
      </c>
      <c r="V12" s="62">
        <v>6</v>
      </c>
      <c r="W12" s="66">
        <f t="shared" si="9"/>
        <v>9.2713914051346345E-3</v>
      </c>
      <c r="X12" s="66">
        <f t="shared" si="3"/>
        <v>1.3523402855323302E-2</v>
      </c>
      <c r="Y12" s="63">
        <f t="shared" si="3"/>
        <v>1.2605892291951587E-2</v>
      </c>
      <c r="AA12" s="69">
        <v>2</v>
      </c>
      <c r="AB12" s="71">
        <f t="shared" si="10"/>
        <v>1.1205942334596694E-2</v>
      </c>
      <c r="AC12" s="71">
        <f t="shared" si="4"/>
        <v>1.4932291818318543E-2</v>
      </c>
      <c r="AD12" s="75">
        <f t="shared" si="4"/>
        <v>1.4128210019814019E-2</v>
      </c>
      <c r="AP12" s="69">
        <v>2</v>
      </c>
      <c r="AQ12" s="71">
        <f t="shared" si="11"/>
        <v>1.1205942334596694E-2</v>
      </c>
      <c r="AR12" s="71">
        <f t="shared" si="12"/>
        <v>1.4932291818318543E-2</v>
      </c>
      <c r="AS12" s="75">
        <f t="shared" si="13"/>
        <v>1.4128210019814019E-2</v>
      </c>
    </row>
    <row r="13" spans="1:45" x14ac:dyDescent="0.35">
      <c r="A13" s="8" t="s">
        <v>12</v>
      </c>
      <c r="B13" s="5">
        <v>68788</v>
      </c>
      <c r="C13" s="5">
        <v>66577</v>
      </c>
      <c r="D13" s="12">
        <v>135365</v>
      </c>
      <c r="G13" s="8" t="s">
        <v>12</v>
      </c>
      <c r="H13" s="14">
        <v>437414</v>
      </c>
      <c r="I13" s="6">
        <v>419775</v>
      </c>
      <c r="J13" s="6">
        <v>857189</v>
      </c>
      <c r="L13" s="8" t="s">
        <v>12</v>
      </c>
      <c r="M13" s="12">
        <f t="shared" si="6"/>
        <v>135365</v>
      </c>
      <c r="N13" s="5">
        <f t="shared" si="7"/>
        <v>721824</v>
      </c>
      <c r="O13" s="12">
        <f t="shared" si="8"/>
        <v>857189</v>
      </c>
      <c r="Q13" s="8" t="s">
        <v>12</v>
      </c>
      <c r="R13" s="54">
        <f t="shared" si="0"/>
        <v>6.1215205374945111E-2</v>
      </c>
      <c r="S13" s="55">
        <f t="shared" si="1"/>
        <v>8.9818226794805403E-2</v>
      </c>
      <c r="T13" s="55">
        <f t="shared" si="2"/>
        <v>8.3646189253395481E-2</v>
      </c>
      <c r="V13" s="62">
        <v>11</v>
      </c>
      <c r="W13" s="66">
        <f t="shared" si="9"/>
        <v>8.7450293392778728E-3</v>
      </c>
      <c r="X13" s="66">
        <f t="shared" si="3"/>
        <v>1.2831175256400772E-2</v>
      </c>
      <c r="Y13" s="63">
        <f t="shared" si="3"/>
        <v>1.1949455607627927E-2</v>
      </c>
      <c r="AA13" s="72">
        <v>3</v>
      </c>
      <c r="AB13" s="73">
        <f>W$11</f>
        <v>9.8412831926240566E-3</v>
      </c>
      <c r="AC13" s="73">
        <f t="shared" ref="AC13:AD15" si="14">X$11</f>
        <v>1.4324813287246925E-2</v>
      </c>
      <c r="AD13" s="74">
        <f t="shared" si="14"/>
        <v>1.335734500283557E-2</v>
      </c>
      <c r="AP13" s="76">
        <f>AP12+0.999</f>
        <v>2.9990000000000001</v>
      </c>
      <c r="AQ13" s="77">
        <f>AQ12</f>
        <v>1.1205942334596694E-2</v>
      </c>
      <c r="AR13" s="77">
        <f t="shared" ref="AR13:AS13" si="15">AR12</f>
        <v>1.4932291818318543E-2</v>
      </c>
      <c r="AS13" s="78">
        <f t="shared" si="15"/>
        <v>1.4128210019814019E-2</v>
      </c>
    </row>
    <row r="14" spans="1:45" x14ac:dyDescent="0.35">
      <c r="A14" s="8" t="s">
        <v>13</v>
      </c>
      <c r="B14" s="5">
        <v>107028</v>
      </c>
      <c r="C14" s="5">
        <v>128239</v>
      </c>
      <c r="D14" s="12">
        <v>235267</v>
      </c>
      <c r="G14" s="8" t="s">
        <v>13</v>
      </c>
      <c r="H14" s="14">
        <v>483726</v>
      </c>
      <c r="I14" s="6">
        <v>512122</v>
      </c>
      <c r="J14" s="6">
        <v>995848</v>
      </c>
      <c r="L14" s="8" t="s">
        <v>13</v>
      </c>
      <c r="M14" s="12">
        <f t="shared" si="6"/>
        <v>235267</v>
      </c>
      <c r="N14" s="5">
        <f t="shared" si="7"/>
        <v>760581</v>
      </c>
      <c r="O14" s="12">
        <f t="shared" si="8"/>
        <v>995848</v>
      </c>
      <c r="Q14" s="8" t="s">
        <v>13</v>
      </c>
      <c r="R14" s="54">
        <f t="shared" si="0"/>
        <v>0.10639321628890194</v>
      </c>
      <c r="S14" s="55">
        <f t="shared" si="1"/>
        <v>9.4640849783077158E-2</v>
      </c>
      <c r="T14" s="55">
        <f t="shared" si="2"/>
        <v>9.7176807303424789E-2</v>
      </c>
      <c r="V14" s="62">
        <v>18</v>
      </c>
      <c r="W14" s="66">
        <f t="shared" si="9"/>
        <v>1.5199030898414564E-2</v>
      </c>
      <c r="X14" s="66">
        <f t="shared" si="3"/>
        <v>1.3520121397582451E-2</v>
      </c>
      <c r="Y14" s="63">
        <f t="shared" si="3"/>
        <v>1.3882401043346398E-2</v>
      </c>
      <c r="AA14" s="69">
        <v>4</v>
      </c>
      <c r="AB14" s="71">
        <f t="shared" ref="AB14:AB15" si="16">W$11</f>
        <v>9.8412831926240566E-3</v>
      </c>
      <c r="AC14" s="71">
        <f t="shared" si="14"/>
        <v>1.4324813287246925E-2</v>
      </c>
      <c r="AD14" s="75">
        <f t="shared" si="14"/>
        <v>1.335734500283557E-2</v>
      </c>
      <c r="AP14" s="72">
        <v>3</v>
      </c>
      <c r="AQ14" s="73">
        <f t="shared" ref="AQ14:AS16" si="17">AB13</f>
        <v>9.8412831926240566E-3</v>
      </c>
      <c r="AR14" s="73">
        <f t="shared" si="17"/>
        <v>1.4324813287246925E-2</v>
      </c>
      <c r="AS14" s="74">
        <f t="shared" si="17"/>
        <v>1.335734500283557E-2</v>
      </c>
    </row>
    <row r="15" spans="1:45" x14ac:dyDescent="0.35">
      <c r="A15" s="8" t="s">
        <v>14</v>
      </c>
      <c r="B15" s="5">
        <v>298891</v>
      </c>
      <c r="C15" s="5">
        <v>303436</v>
      </c>
      <c r="D15" s="12">
        <v>602327</v>
      </c>
      <c r="G15" s="8" t="s">
        <v>14</v>
      </c>
      <c r="H15" s="14">
        <v>1186040</v>
      </c>
      <c r="I15" s="6">
        <v>1226102</v>
      </c>
      <c r="J15" s="6">
        <v>2412142</v>
      </c>
      <c r="L15" s="8" t="s">
        <v>14</v>
      </c>
      <c r="M15" s="12">
        <f t="shared" si="6"/>
        <v>602327</v>
      </c>
      <c r="N15" s="5">
        <f t="shared" si="7"/>
        <v>1809815</v>
      </c>
      <c r="O15" s="12">
        <f t="shared" si="8"/>
        <v>2412142</v>
      </c>
      <c r="Q15" s="8" t="s">
        <v>14</v>
      </c>
      <c r="R15" s="54">
        <f t="shared" si="0"/>
        <v>0.27238629636814954</v>
      </c>
      <c r="S15" s="55">
        <f t="shared" si="1"/>
        <v>0.22519945876923009</v>
      </c>
      <c r="T15" s="55">
        <f t="shared" si="2"/>
        <v>0.2353815625702895</v>
      </c>
      <c r="V15" s="62">
        <v>25</v>
      </c>
      <c r="W15" s="66">
        <f t="shared" si="9"/>
        <v>1.8159086424543301E-2</v>
      </c>
      <c r="X15" s="66">
        <f t="shared" si="3"/>
        <v>1.5013297251282006E-2</v>
      </c>
      <c r="Y15" s="63">
        <f t="shared" si="3"/>
        <v>1.5692104171352632E-2</v>
      </c>
      <c r="AA15" s="69">
        <v>5</v>
      </c>
      <c r="AB15" s="71">
        <f t="shared" si="16"/>
        <v>9.8412831926240566E-3</v>
      </c>
      <c r="AC15" s="71">
        <f t="shared" si="14"/>
        <v>1.4324813287246925E-2</v>
      </c>
      <c r="AD15" s="75">
        <f t="shared" si="14"/>
        <v>1.335734500283557E-2</v>
      </c>
      <c r="AP15" s="69">
        <v>4</v>
      </c>
      <c r="AQ15" s="71">
        <f t="shared" si="17"/>
        <v>9.8412831926240566E-3</v>
      </c>
      <c r="AR15" s="71">
        <f t="shared" si="17"/>
        <v>1.4324813287246925E-2</v>
      </c>
      <c r="AS15" s="75">
        <f t="shared" si="17"/>
        <v>1.335734500283557E-2</v>
      </c>
    </row>
    <row r="16" spans="1:45" x14ac:dyDescent="0.35">
      <c r="A16" s="8" t="s">
        <v>15</v>
      </c>
      <c r="B16" s="5">
        <v>206260</v>
      </c>
      <c r="C16" s="5">
        <v>222607</v>
      </c>
      <c r="D16" s="12">
        <v>428867</v>
      </c>
      <c r="G16" s="8" t="s">
        <v>15</v>
      </c>
      <c r="H16" s="14">
        <v>1009099</v>
      </c>
      <c r="I16" s="6">
        <v>1081903</v>
      </c>
      <c r="J16" s="6">
        <v>2091002</v>
      </c>
      <c r="L16" s="8" t="s">
        <v>15</v>
      </c>
      <c r="M16" s="12">
        <f t="shared" si="6"/>
        <v>428867</v>
      </c>
      <c r="N16" s="5">
        <f t="shared" si="7"/>
        <v>1662135</v>
      </c>
      <c r="O16" s="12">
        <f t="shared" si="8"/>
        <v>2091002</v>
      </c>
      <c r="Q16" s="8" t="s">
        <v>15</v>
      </c>
      <c r="R16" s="54">
        <f t="shared" si="0"/>
        <v>0.19394364483830079</v>
      </c>
      <c r="S16" s="55">
        <f t="shared" si="1"/>
        <v>0.20682329542046796</v>
      </c>
      <c r="T16" s="55">
        <f t="shared" si="2"/>
        <v>0.20404408948461597</v>
      </c>
      <c r="V16" s="62">
        <v>40</v>
      </c>
      <c r="W16" s="66">
        <f t="shared" si="9"/>
        <v>1.2929576322553387E-2</v>
      </c>
      <c r="X16" s="66">
        <f t="shared" si="3"/>
        <v>1.3788219694697864E-2</v>
      </c>
      <c r="Y16" s="63">
        <f t="shared" si="3"/>
        <v>1.3602939298974399E-2</v>
      </c>
      <c r="AA16" s="72">
        <v>6</v>
      </c>
      <c r="AB16" s="73">
        <f>W$12</f>
        <v>9.2713914051346345E-3</v>
      </c>
      <c r="AC16" s="73">
        <f t="shared" ref="AC16:AD20" si="18">X$12</f>
        <v>1.3523402855323302E-2</v>
      </c>
      <c r="AD16" s="74">
        <f t="shared" si="18"/>
        <v>1.2605892291951587E-2</v>
      </c>
      <c r="AP16" s="69">
        <v>5</v>
      </c>
      <c r="AQ16" s="71">
        <f t="shared" si="17"/>
        <v>9.8412831926240566E-3</v>
      </c>
      <c r="AR16" s="71">
        <f t="shared" si="17"/>
        <v>1.4324813287246925E-2</v>
      </c>
      <c r="AS16" s="75">
        <f t="shared" si="17"/>
        <v>1.335734500283557E-2</v>
      </c>
    </row>
    <row r="17" spans="1:45" x14ac:dyDescent="0.35">
      <c r="A17" s="8" t="s">
        <v>16</v>
      </c>
      <c r="B17" s="5">
        <v>117974</v>
      </c>
      <c r="C17" s="5">
        <v>136876</v>
      </c>
      <c r="D17" s="12">
        <v>254850</v>
      </c>
      <c r="G17" s="8" t="s">
        <v>16</v>
      </c>
      <c r="H17" s="14">
        <v>538866</v>
      </c>
      <c r="I17" s="6">
        <v>574515</v>
      </c>
      <c r="J17" s="6">
        <v>1113381</v>
      </c>
      <c r="L17" s="8" t="s">
        <v>16</v>
      </c>
      <c r="M17" s="12">
        <f t="shared" si="6"/>
        <v>254850</v>
      </c>
      <c r="N17" s="5">
        <f t="shared" si="7"/>
        <v>858531</v>
      </c>
      <c r="O17" s="12">
        <f t="shared" si="8"/>
        <v>1113381</v>
      </c>
      <c r="Q17" s="8" t="s">
        <v>16</v>
      </c>
      <c r="R17" s="54">
        <f t="shared" si="0"/>
        <v>0.1152491049370573</v>
      </c>
      <c r="S17" s="55">
        <f t="shared" si="1"/>
        <v>0.10682899442020641</v>
      </c>
      <c r="T17" s="55">
        <f t="shared" si="2"/>
        <v>0.10864590870523855</v>
      </c>
      <c r="V17" s="62">
        <v>55</v>
      </c>
      <c r="W17" s="66">
        <f t="shared" si="9"/>
        <v>1.152491049370573E-2</v>
      </c>
      <c r="X17" s="66">
        <f t="shared" si="3"/>
        <v>1.0682899442020641E-2</v>
      </c>
      <c r="Y17" s="63">
        <f t="shared" si="3"/>
        <v>1.0864590870523855E-2</v>
      </c>
      <c r="AA17" s="69">
        <v>7</v>
      </c>
      <c r="AB17" s="71">
        <f t="shared" ref="AB17:AB20" si="19">W$12</f>
        <v>9.2713914051346345E-3</v>
      </c>
      <c r="AC17" s="71">
        <f t="shared" si="18"/>
        <v>1.3523402855323302E-2</v>
      </c>
      <c r="AD17" s="75">
        <f t="shared" si="18"/>
        <v>1.2605892291951587E-2</v>
      </c>
      <c r="AP17" s="76">
        <f>AP16+0.999</f>
        <v>5.9989999999999997</v>
      </c>
      <c r="AQ17" s="77">
        <f>AQ16</f>
        <v>9.8412831926240566E-3</v>
      </c>
      <c r="AR17" s="77">
        <f t="shared" ref="AR17" si="20">AR16</f>
        <v>1.4324813287246925E-2</v>
      </c>
      <c r="AS17" s="78">
        <f t="shared" ref="AS17" si="21">AS16</f>
        <v>1.335734500283557E-2</v>
      </c>
    </row>
    <row r="18" spans="1:45" x14ac:dyDescent="0.35">
      <c r="A18" s="8" t="s">
        <v>17</v>
      </c>
      <c r="B18" s="5">
        <v>88621</v>
      </c>
      <c r="C18" s="5">
        <v>122796</v>
      </c>
      <c r="D18" s="12">
        <v>211417</v>
      </c>
      <c r="G18" s="8" t="s">
        <v>17</v>
      </c>
      <c r="H18" s="14">
        <v>396810</v>
      </c>
      <c r="I18" s="6">
        <v>509814</v>
      </c>
      <c r="J18" s="6">
        <v>906625</v>
      </c>
      <c r="L18" s="8" t="s">
        <v>17</v>
      </c>
      <c r="M18" s="12">
        <f t="shared" si="6"/>
        <v>211417</v>
      </c>
      <c r="N18" s="5">
        <f t="shared" si="7"/>
        <v>695208</v>
      </c>
      <c r="O18" s="12">
        <f t="shared" si="8"/>
        <v>906625</v>
      </c>
      <c r="Q18" s="8" t="s">
        <v>17</v>
      </c>
      <c r="R18" s="54">
        <f t="shared" si="0"/>
        <v>9.5607690871013715E-2</v>
      </c>
      <c r="S18" s="55">
        <f t="shared" si="1"/>
        <v>8.6506336466455905E-2</v>
      </c>
      <c r="T18" s="55">
        <f t="shared" si="2"/>
        <v>8.8470251405302305E-2</v>
      </c>
      <c r="V18" s="62">
        <v>65</v>
      </c>
      <c r="W18" s="66">
        <f t="shared" si="9"/>
        <v>6.373846058067581E-3</v>
      </c>
      <c r="X18" s="66">
        <f t="shared" si="3"/>
        <v>5.7670890977637272E-3</v>
      </c>
      <c r="Y18" s="63">
        <f t="shared" si="3"/>
        <v>5.8980167603534866E-3</v>
      </c>
      <c r="AA18" s="69">
        <v>8</v>
      </c>
      <c r="AB18" s="71">
        <f t="shared" si="19"/>
        <v>9.2713914051346345E-3</v>
      </c>
      <c r="AC18" s="71">
        <f t="shared" si="18"/>
        <v>1.3523402855323302E-2</v>
      </c>
      <c r="AD18" s="75">
        <f t="shared" si="18"/>
        <v>1.2605892291951587E-2</v>
      </c>
      <c r="AP18" s="72">
        <v>6</v>
      </c>
      <c r="AQ18" s="73">
        <f t="shared" ref="AQ18:AS22" si="22">AB16</f>
        <v>9.2713914051346345E-3</v>
      </c>
      <c r="AR18" s="73">
        <f t="shared" si="22"/>
        <v>1.3523402855323302E-2</v>
      </c>
      <c r="AS18" s="74">
        <f t="shared" si="22"/>
        <v>1.2605892291951587E-2</v>
      </c>
    </row>
    <row r="19" spans="1:45" x14ac:dyDescent="0.35">
      <c r="A19" s="8" t="s">
        <v>18</v>
      </c>
      <c r="B19" s="5">
        <v>31349</v>
      </c>
      <c r="C19" s="5">
        <v>69721</v>
      </c>
      <c r="D19" s="12">
        <v>101070</v>
      </c>
      <c r="G19" s="8" t="s">
        <v>18</v>
      </c>
      <c r="H19" s="14">
        <v>121445</v>
      </c>
      <c r="I19" s="6">
        <v>259251</v>
      </c>
      <c r="J19" s="6">
        <v>380696</v>
      </c>
      <c r="L19" s="8" t="s">
        <v>18</v>
      </c>
      <c r="M19" s="12">
        <f t="shared" si="6"/>
        <v>101070</v>
      </c>
      <c r="N19" s="5">
        <f t="shared" si="7"/>
        <v>279626</v>
      </c>
      <c r="O19" s="12">
        <f t="shared" si="8"/>
        <v>380696</v>
      </c>
      <c r="Q19" s="8" t="s">
        <v>18</v>
      </c>
      <c r="R19" s="54">
        <f t="shared" si="0"/>
        <v>4.5706207714296183E-2</v>
      </c>
      <c r="S19" s="55">
        <f t="shared" si="1"/>
        <v>3.4794508752444164E-2</v>
      </c>
      <c r="T19" s="55">
        <f t="shared" si="2"/>
        <v>3.714906475002671E-2</v>
      </c>
      <c r="V19" s="62">
        <v>80</v>
      </c>
      <c r="W19" s="66">
        <f t="shared" si="9"/>
        <v>1.8282483085718473E-3</v>
      </c>
      <c r="X19" s="66">
        <f t="shared" si="3"/>
        <v>1.3917803500977665E-3</v>
      </c>
      <c r="Y19" s="63">
        <f t="shared" si="3"/>
        <v>1.4859625900010684E-3</v>
      </c>
      <c r="AA19" s="69">
        <v>9</v>
      </c>
      <c r="AB19" s="71">
        <f t="shared" si="19"/>
        <v>9.2713914051346345E-3</v>
      </c>
      <c r="AC19" s="71">
        <f t="shared" si="18"/>
        <v>1.3523402855323302E-2</v>
      </c>
      <c r="AD19" s="75">
        <f t="shared" si="18"/>
        <v>1.2605892291951587E-2</v>
      </c>
      <c r="AP19" s="69">
        <v>7</v>
      </c>
      <c r="AQ19" s="71">
        <f t="shared" si="22"/>
        <v>9.2713914051346345E-3</v>
      </c>
      <c r="AR19" s="71">
        <f t="shared" si="22"/>
        <v>1.3523402855323302E-2</v>
      </c>
      <c r="AS19" s="75">
        <f t="shared" si="22"/>
        <v>1.2605892291951587E-2</v>
      </c>
    </row>
    <row r="20" spans="1:45" x14ac:dyDescent="0.35">
      <c r="A20" s="9" t="s">
        <v>8</v>
      </c>
      <c r="B20" s="10">
        <v>1042203</v>
      </c>
      <c r="C20" s="10">
        <v>1169094</v>
      </c>
      <c r="D20" s="13">
        <v>2211297</v>
      </c>
      <c r="G20" s="9" t="s">
        <v>8</v>
      </c>
      <c r="H20" s="15">
        <v>4935474</v>
      </c>
      <c r="I20" s="11">
        <v>5312320</v>
      </c>
      <c r="J20" s="11">
        <v>10247794</v>
      </c>
      <c r="L20" s="9" t="s">
        <v>8</v>
      </c>
      <c r="M20" s="13">
        <f>SUM(M10:M19)</f>
        <v>2211297</v>
      </c>
      <c r="N20" s="10">
        <f t="shared" ref="N20:O20" si="23">SUM(N10:N19)</f>
        <v>8036498</v>
      </c>
      <c r="O20" s="13">
        <f t="shared" si="23"/>
        <v>10247795</v>
      </c>
      <c r="Q20" s="9" t="s">
        <v>8</v>
      </c>
      <c r="R20" s="56">
        <f>SUM(R10:R19)</f>
        <v>1</v>
      </c>
      <c r="S20" s="57">
        <f t="shared" ref="S20:T20" si="24">SUM(S10:S19)</f>
        <v>1</v>
      </c>
      <c r="T20" s="57">
        <f t="shared" si="24"/>
        <v>1</v>
      </c>
      <c r="V20" s="64">
        <v>105</v>
      </c>
      <c r="W20" s="67"/>
      <c r="X20" s="68"/>
      <c r="Y20" s="65"/>
      <c r="AA20" s="69">
        <v>10</v>
      </c>
      <c r="AB20" s="71">
        <f t="shared" si="19"/>
        <v>9.2713914051346345E-3</v>
      </c>
      <c r="AC20" s="71">
        <f t="shared" si="18"/>
        <v>1.3523402855323302E-2</v>
      </c>
      <c r="AD20" s="75">
        <f t="shared" si="18"/>
        <v>1.2605892291951587E-2</v>
      </c>
      <c r="AP20" s="69">
        <v>8</v>
      </c>
      <c r="AQ20" s="71">
        <f t="shared" si="22"/>
        <v>9.2713914051346345E-3</v>
      </c>
      <c r="AR20" s="71">
        <f t="shared" si="22"/>
        <v>1.3523402855323302E-2</v>
      </c>
      <c r="AS20" s="75">
        <f t="shared" si="22"/>
        <v>1.2605892291951587E-2</v>
      </c>
    </row>
    <row r="21" spans="1:45" x14ac:dyDescent="0.35">
      <c r="L21" s="52"/>
      <c r="M21" s="5"/>
      <c r="N21" s="5"/>
      <c r="O21" s="5"/>
      <c r="AA21" s="72">
        <v>11</v>
      </c>
      <c r="AB21" s="73">
        <f>W$13</f>
        <v>8.7450293392778728E-3</v>
      </c>
      <c r="AC21" s="73">
        <f t="shared" ref="AC21:AD27" si="25">X$13</f>
        <v>1.2831175256400772E-2</v>
      </c>
      <c r="AD21" s="74">
        <f t="shared" si="25"/>
        <v>1.1949455607627927E-2</v>
      </c>
      <c r="AP21" s="69">
        <v>9</v>
      </c>
      <c r="AQ21" s="71">
        <f t="shared" si="22"/>
        <v>9.2713914051346345E-3</v>
      </c>
      <c r="AR21" s="71">
        <f t="shared" si="22"/>
        <v>1.3523402855323302E-2</v>
      </c>
      <c r="AS21" s="75">
        <f t="shared" si="22"/>
        <v>1.2605892291951587E-2</v>
      </c>
    </row>
    <row r="22" spans="1:45" x14ac:dyDescent="0.35">
      <c r="L22" s="52"/>
      <c r="M22" s="5"/>
      <c r="N22" s="5"/>
      <c r="O22" s="5"/>
      <c r="AA22" s="69">
        <v>12</v>
      </c>
      <c r="AB22" s="71">
        <f t="shared" ref="AB22:AB27" si="26">W$13</f>
        <v>8.7450293392778728E-3</v>
      </c>
      <c r="AC22" s="71">
        <f t="shared" si="25"/>
        <v>1.2831175256400772E-2</v>
      </c>
      <c r="AD22" s="75">
        <f t="shared" si="25"/>
        <v>1.1949455607627927E-2</v>
      </c>
      <c r="AP22" s="69">
        <v>10</v>
      </c>
      <c r="AQ22" s="71">
        <f t="shared" si="22"/>
        <v>9.2713914051346345E-3</v>
      </c>
      <c r="AR22" s="71">
        <f t="shared" si="22"/>
        <v>1.3523402855323302E-2</v>
      </c>
      <c r="AS22" s="75">
        <f t="shared" si="22"/>
        <v>1.2605892291951587E-2</v>
      </c>
    </row>
    <row r="23" spans="1:45" x14ac:dyDescent="0.35">
      <c r="AA23" s="69">
        <v>13</v>
      </c>
      <c r="AB23" s="71">
        <f t="shared" si="26"/>
        <v>8.7450293392778728E-3</v>
      </c>
      <c r="AC23" s="71">
        <f t="shared" si="25"/>
        <v>1.2831175256400772E-2</v>
      </c>
      <c r="AD23" s="75">
        <f t="shared" si="25"/>
        <v>1.1949455607627927E-2</v>
      </c>
      <c r="AP23" s="76">
        <f>AP22+0.999</f>
        <v>10.999000000000001</v>
      </c>
      <c r="AQ23" s="77">
        <f>AQ22</f>
        <v>9.2713914051346345E-3</v>
      </c>
      <c r="AR23" s="77">
        <f t="shared" ref="AR23" si="27">AR22</f>
        <v>1.3523402855323302E-2</v>
      </c>
      <c r="AS23" s="78">
        <f t="shared" ref="AS23" si="28">AS22</f>
        <v>1.2605892291951587E-2</v>
      </c>
    </row>
    <row r="24" spans="1:45" x14ac:dyDescent="0.35">
      <c r="AA24" s="69">
        <v>14</v>
      </c>
      <c r="AB24" s="71">
        <f t="shared" si="26"/>
        <v>8.7450293392778728E-3</v>
      </c>
      <c r="AC24" s="71">
        <f t="shared" si="25"/>
        <v>1.2831175256400772E-2</v>
      </c>
      <c r="AD24" s="75">
        <f t="shared" si="25"/>
        <v>1.1949455607627927E-2</v>
      </c>
      <c r="AP24" s="72">
        <v>11</v>
      </c>
      <c r="AQ24" s="73">
        <f t="shared" ref="AQ24:AS30" si="29">AB21</f>
        <v>8.7450293392778728E-3</v>
      </c>
      <c r="AR24" s="73">
        <f t="shared" si="29"/>
        <v>1.2831175256400772E-2</v>
      </c>
      <c r="AS24" s="74">
        <f t="shared" si="29"/>
        <v>1.1949455607627927E-2</v>
      </c>
    </row>
    <row r="25" spans="1:45" x14ac:dyDescent="0.35">
      <c r="AA25" s="69">
        <v>15</v>
      </c>
      <c r="AB25" s="71">
        <f t="shared" si="26"/>
        <v>8.7450293392778728E-3</v>
      </c>
      <c r="AC25" s="71">
        <f t="shared" si="25"/>
        <v>1.2831175256400772E-2</v>
      </c>
      <c r="AD25" s="75">
        <f t="shared" si="25"/>
        <v>1.1949455607627927E-2</v>
      </c>
      <c r="AP25" s="69">
        <v>12</v>
      </c>
      <c r="AQ25" s="71">
        <f t="shared" si="29"/>
        <v>8.7450293392778728E-3</v>
      </c>
      <c r="AR25" s="71">
        <f t="shared" si="29"/>
        <v>1.2831175256400772E-2</v>
      </c>
      <c r="AS25" s="75">
        <f t="shared" si="29"/>
        <v>1.1949455607627927E-2</v>
      </c>
    </row>
    <row r="26" spans="1:45" x14ac:dyDescent="0.35">
      <c r="AA26" s="69">
        <v>16</v>
      </c>
      <c r="AB26" s="71">
        <f t="shared" si="26"/>
        <v>8.7450293392778728E-3</v>
      </c>
      <c r="AC26" s="71">
        <f t="shared" si="25"/>
        <v>1.2831175256400772E-2</v>
      </c>
      <c r="AD26" s="75">
        <f t="shared" si="25"/>
        <v>1.1949455607627927E-2</v>
      </c>
      <c r="AP26" s="69">
        <v>13</v>
      </c>
      <c r="AQ26" s="71">
        <f t="shared" si="29"/>
        <v>8.7450293392778728E-3</v>
      </c>
      <c r="AR26" s="71">
        <f t="shared" si="29"/>
        <v>1.2831175256400772E-2</v>
      </c>
      <c r="AS26" s="75">
        <f t="shared" si="29"/>
        <v>1.1949455607627927E-2</v>
      </c>
    </row>
    <row r="27" spans="1:45" x14ac:dyDescent="0.35">
      <c r="AA27" s="69">
        <v>17</v>
      </c>
      <c r="AB27" s="71">
        <f t="shared" si="26"/>
        <v>8.7450293392778728E-3</v>
      </c>
      <c r="AC27" s="71">
        <f t="shared" si="25"/>
        <v>1.2831175256400772E-2</v>
      </c>
      <c r="AD27" s="75">
        <f t="shared" si="25"/>
        <v>1.1949455607627927E-2</v>
      </c>
      <c r="AP27" s="69">
        <v>14</v>
      </c>
      <c r="AQ27" s="71">
        <f t="shared" si="29"/>
        <v>8.7450293392778728E-3</v>
      </c>
      <c r="AR27" s="71">
        <f t="shared" si="29"/>
        <v>1.2831175256400772E-2</v>
      </c>
      <c r="AS27" s="75">
        <f t="shared" si="29"/>
        <v>1.1949455607627927E-2</v>
      </c>
    </row>
    <row r="28" spans="1:45" x14ac:dyDescent="0.35">
      <c r="AA28" s="72">
        <v>18</v>
      </c>
      <c r="AB28" s="73">
        <f>W$14</f>
        <v>1.5199030898414564E-2</v>
      </c>
      <c r="AC28" s="73">
        <f t="shared" ref="AC28:AD34" si="30">X$14</f>
        <v>1.3520121397582451E-2</v>
      </c>
      <c r="AD28" s="74">
        <f t="shared" si="30"/>
        <v>1.3882401043346398E-2</v>
      </c>
      <c r="AP28" s="69">
        <v>15</v>
      </c>
      <c r="AQ28" s="71">
        <f t="shared" si="29"/>
        <v>8.7450293392778728E-3</v>
      </c>
      <c r="AR28" s="71">
        <f t="shared" si="29"/>
        <v>1.2831175256400772E-2</v>
      </c>
      <c r="AS28" s="75">
        <f t="shared" si="29"/>
        <v>1.1949455607627927E-2</v>
      </c>
    </row>
    <row r="29" spans="1:45" x14ac:dyDescent="0.35">
      <c r="AA29" s="69">
        <v>19</v>
      </c>
      <c r="AB29" s="71">
        <f t="shared" ref="AB29:AB34" si="31">W$14</f>
        <v>1.5199030898414564E-2</v>
      </c>
      <c r="AC29" s="71">
        <f t="shared" si="30"/>
        <v>1.3520121397582451E-2</v>
      </c>
      <c r="AD29" s="75">
        <f t="shared" si="30"/>
        <v>1.3882401043346398E-2</v>
      </c>
      <c r="AP29" s="69">
        <v>16</v>
      </c>
      <c r="AQ29" s="71">
        <f t="shared" si="29"/>
        <v>8.7450293392778728E-3</v>
      </c>
      <c r="AR29" s="71">
        <f t="shared" si="29"/>
        <v>1.2831175256400772E-2</v>
      </c>
      <c r="AS29" s="75">
        <f t="shared" si="29"/>
        <v>1.1949455607627927E-2</v>
      </c>
    </row>
    <row r="30" spans="1:45" x14ac:dyDescent="0.35">
      <c r="AA30" s="69">
        <v>20</v>
      </c>
      <c r="AB30" s="71">
        <f t="shared" si="31"/>
        <v>1.5199030898414564E-2</v>
      </c>
      <c r="AC30" s="71">
        <f t="shared" si="30"/>
        <v>1.3520121397582451E-2</v>
      </c>
      <c r="AD30" s="75">
        <f t="shared" si="30"/>
        <v>1.3882401043346398E-2</v>
      </c>
      <c r="AP30" s="69">
        <v>17</v>
      </c>
      <c r="AQ30" s="71">
        <f t="shared" si="29"/>
        <v>8.7450293392778728E-3</v>
      </c>
      <c r="AR30" s="71">
        <f t="shared" si="29"/>
        <v>1.2831175256400772E-2</v>
      </c>
      <c r="AS30" s="75">
        <f t="shared" si="29"/>
        <v>1.1949455607627927E-2</v>
      </c>
    </row>
    <row r="31" spans="1:45" x14ac:dyDescent="0.35">
      <c r="AA31" s="69">
        <v>21</v>
      </c>
      <c r="AB31" s="71">
        <f t="shared" si="31"/>
        <v>1.5199030898414564E-2</v>
      </c>
      <c r="AC31" s="71">
        <f t="shared" si="30"/>
        <v>1.3520121397582451E-2</v>
      </c>
      <c r="AD31" s="75">
        <f t="shared" si="30"/>
        <v>1.3882401043346398E-2</v>
      </c>
      <c r="AP31" s="76">
        <f>AP30+0.999</f>
        <v>17.998999999999999</v>
      </c>
      <c r="AQ31" s="77">
        <f>AQ30</f>
        <v>8.7450293392778728E-3</v>
      </c>
      <c r="AR31" s="77">
        <f t="shared" ref="AR31" si="32">AR30</f>
        <v>1.2831175256400772E-2</v>
      </c>
      <c r="AS31" s="78">
        <f t="shared" ref="AS31" si="33">AS30</f>
        <v>1.1949455607627927E-2</v>
      </c>
    </row>
    <row r="32" spans="1:45" x14ac:dyDescent="0.35">
      <c r="AA32" s="69">
        <v>22</v>
      </c>
      <c r="AB32" s="71">
        <f t="shared" si="31"/>
        <v>1.5199030898414564E-2</v>
      </c>
      <c r="AC32" s="71">
        <f t="shared" si="30"/>
        <v>1.3520121397582451E-2</v>
      </c>
      <c r="AD32" s="75">
        <f t="shared" si="30"/>
        <v>1.3882401043346398E-2</v>
      </c>
      <c r="AP32" s="72">
        <v>18</v>
      </c>
      <c r="AQ32" s="73">
        <f t="shared" ref="AQ32:AS38" si="34">AB28</f>
        <v>1.5199030898414564E-2</v>
      </c>
      <c r="AR32" s="73">
        <f t="shared" si="34"/>
        <v>1.3520121397582451E-2</v>
      </c>
      <c r="AS32" s="74">
        <f t="shared" si="34"/>
        <v>1.3882401043346398E-2</v>
      </c>
    </row>
    <row r="33" spans="27:45" x14ac:dyDescent="0.35">
      <c r="AA33" s="69">
        <v>23</v>
      </c>
      <c r="AB33" s="71">
        <f t="shared" si="31"/>
        <v>1.5199030898414564E-2</v>
      </c>
      <c r="AC33" s="71">
        <f t="shared" si="30"/>
        <v>1.3520121397582451E-2</v>
      </c>
      <c r="AD33" s="75">
        <f t="shared" si="30"/>
        <v>1.3882401043346398E-2</v>
      </c>
      <c r="AP33" s="69">
        <v>19</v>
      </c>
      <c r="AQ33" s="71">
        <f t="shared" si="34"/>
        <v>1.5199030898414564E-2</v>
      </c>
      <c r="AR33" s="71">
        <f t="shared" si="34"/>
        <v>1.3520121397582451E-2</v>
      </c>
      <c r="AS33" s="75">
        <f t="shared" si="34"/>
        <v>1.3882401043346398E-2</v>
      </c>
    </row>
    <row r="34" spans="27:45" x14ac:dyDescent="0.35">
      <c r="AA34" s="69">
        <v>24</v>
      </c>
      <c r="AB34" s="71">
        <f t="shared" si="31"/>
        <v>1.5199030898414564E-2</v>
      </c>
      <c r="AC34" s="71">
        <f t="shared" si="30"/>
        <v>1.3520121397582451E-2</v>
      </c>
      <c r="AD34" s="75">
        <f t="shared" si="30"/>
        <v>1.3882401043346398E-2</v>
      </c>
      <c r="AP34" s="69">
        <v>20</v>
      </c>
      <c r="AQ34" s="71">
        <f t="shared" si="34"/>
        <v>1.5199030898414564E-2</v>
      </c>
      <c r="AR34" s="71">
        <f t="shared" si="34"/>
        <v>1.3520121397582451E-2</v>
      </c>
      <c r="AS34" s="75">
        <f t="shared" si="34"/>
        <v>1.3882401043346398E-2</v>
      </c>
    </row>
    <row r="35" spans="27:45" x14ac:dyDescent="0.35">
      <c r="AA35" s="72">
        <v>25</v>
      </c>
      <c r="AB35" s="73">
        <f>W$15</f>
        <v>1.8159086424543301E-2</v>
      </c>
      <c r="AC35" s="73">
        <f t="shared" ref="AC35:AD49" si="35">X$15</f>
        <v>1.5013297251282006E-2</v>
      </c>
      <c r="AD35" s="74">
        <f t="shared" si="35"/>
        <v>1.5692104171352632E-2</v>
      </c>
      <c r="AP35" s="69">
        <v>21</v>
      </c>
      <c r="AQ35" s="71">
        <f t="shared" si="34"/>
        <v>1.5199030898414564E-2</v>
      </c>
      <c r="AR35" s="71">
        <f t="shared" si="34"/>
        <v>1.3520121397582451E-2</v>
      </c>
      <c r="AS35" s="75">
        <f t="shared" si="34"/>
        <v>1.3882401043346398E-2</v>
      </c>
    </row>
    <row r="36" spans="27:45" x14ac:dyDescent="0.35">
      <c r="AA36" s="69">
        <v>26</v>
      </c>
      <c r="AB36" s="71">
        <f t="shared" ref="AB36:AB49" si="36">W$15</f>
        <v>1.8159086424543301E-2</v>
      </c>
      <c r="AC36" s="71">
        <f t="shared" si="35"/>
        <v>1.5013297251282006E-2</v>
      </c>
      <c r="AD36" s="75">
        <f t="shared" si="35"/>
        <v>1.5692104171352632E-2</v>
      </c>
      <c r="AP36" s="69">
        <v>22</v>
      </c>
      <c r="AQ36" s="71">
        <f t="shared" si="34"/>
        <v>1.5199030898414564E-2</v>
      </c>
      <c r="AR36" s="71">
        <f t="shared" si="34"/>
        <v>1.3520121397582451E-2</v>
      </c>
      <c r="AS36" s="75">
        <f t="shared" si="34"/>
        <v>1.3882401043346398E-2</v>
      </c>
    </row>
    <row r="37" spans="27:45" x14ac:dyDescent="0.35">
      <c r="AA37" s="69">
        <v>27</v>
      </c>
      <c r="AB37" s="71">
        <f t="shared" si="36"/>
        <v>1.8159086424543301E-2</v>
      </c>
      <c r="AC37" s="71">
        <f t="shared" si="35"/>
        <v>1.5013297251282006E-2</v>
      </c>
      <c r="AD37" s="75">
        <f t="shared" si="35"/>
        <v>1.5692104171352632E-2</v>
      </c>
      <c r="AP37" s="69">
        <v>23</v>
      </c>
      <c r="AQ37" s="71">
        <f t="shared" si="34"/>
        <v>1.5199030898414564E-2</v>
      </c>
      <c r="AR37" s="71">
        <f t="shared" si="34"/>
        <v>1.3520121397582451E-2</v>
      </c>
      <c r="AS37" s="75">
        <f t="shared" si="34"/>
        <v>1.3882401043346398E-2</v>
      </c>
    </row>
    <row r="38" spans="27:45" x14ac:dyDescent="0.35">
      <c r="AA38" s="69">
        <v>28</v>
      </c>
      <c r="AB38" s="71">
        <f t="shared" si="36"/>
        <v>1.8159086424543301E-2</v>
      </c>
      <c r="AC38" s="71">
        <f t="shared" si="35"/>
        <v>1.5013297251282006E-2</v>
      </c>
      <c r="AD38" s="75">
        <f t="shared" si="35"/>
        <v>1.5692104171352632E-2</v>
      </c>
      <c r="AP38" s="69">
        <v>24</v>
      </c>
      <c r="AQ38" s="71">
        <f t="shared" si="34"/>
        <v>1.5199030898414564E-2</v>
      </c>
      <c r="AR38" s="71">
        <f t="shared" si="34"/>
        <v>1.3520121397582451E-2</v>
      </c>
      <c r="AS38" s="75">
        <f t="shared" si="34"/>
        <v>1.3882401043346398E-2</v>
      </c>
    </row>
    <row r="39" spans="27:45" x14ac:dyDescent="0.35">
      <c r="AA39" s="69">
        <v>29</v>
      </c>
      <c r="AB39" s="71">
        <f t="shared" si="36"/>
        <v>1.8159086424543301E-2</v>
      </c>
      <c r="AC39" s="71">
        <f t="shared" si="35"/>
        <v>1.5013297251282006E-2</v>
      </c>
      <c r="AD39" s="75">
        <f t="shared" si="35"/>
        <v>1.5692104171352632E-2</v>
      </c>
      <c r="AP39" s="76">
        <f>AP38+0.999</f>
        <v>24.998999999999999</v>
      </c>
      <c r="AQ39" s="77">
        <f>AQ38</f>
        <v>1.5199030898414564E-2</v>
      </c>
      <c r="AR39" s="77">
        <f t="shared" ref="AR39" si="37">AR38</f>
        <v>1.3520121397582451E-2</v>
      </c>
      <c r="AS39" s="78">
        <f t="shared" ref="AS39" si="38">AS38</f>
        <v>1.3882401043346398E-2</v>
      </c>
    </row>
    <row r="40" spans="27:45" x14ac:dyDescent="0.35">
      <c r="AA40" s="69">
        <v>30</v>
      </c>
      <c r="AB40" s="71">
        <f t="shared" si="36"/>
        <v>1.8159086424543301E-2</v>
      </c>
      <c r="AC40" s="71">
        <f t="shared" si="35"/>
        <v>1.5013297251282006E-2</v>
      </c>
      <c r="AD40" s="75">
        <f t="shared" si="35"/>
        <v>1.5692104171352632E-2</v>
      </c>
      <c r="AP40" s="72">
        <v>25</v>
      </c>
      <c r="AQ40" s="73">
        <f t="shared" ref="AQ40:AQ54" si="39">AB35</f>
        <v>1.8159086424543301E-2</v>
      </c>
      <c r="AR40" s="73">
        <f t="shared" ref="AR40:AR54" si="40">AC35</f>
        <v>1.5013297251282006E-2</v>
      </c>
      <c r="AS40" s="74">
        <f t="shared" ref="AS40:AS54" si="41">AD35</f>
        <v>1.5692104171352632E-2</v>
      </c>
    </row>
    <row r="41" spans="27:45" x14ac:dyDescent="0.35">
      <c r="AA41" s="69">
        <v>31</v>
      </c>
      <c r="AB41" s="71">
        <f t="shared" si="36"/>
        <v>1.8159086424543301E-2</v>
      </c>
      <c r="AC41" s="71">
        <f t="shared" si="35"/>
        <v>1.5013297251282006E-2</v>
      </c>
      <c r="AD41" s="75">
        <f t="shared" si="35"/>
        <v>1.5692104171352632E-2</v>
      </c>
      <c r="AP41" s="69">
        <v>26</v>
      </c>
      <c r="AQ41" s="71">
        <f t="shared" si="39"/>
        <v>1.8159086424543301E-2</v>
      </c>
      <c r="AR41" s="71">
        <f t="shared" si="40"/>
        <v>1.5013297251282006E-2</v>
      </c>
      <c r="AS41" s="75">
        <f t="shared" si="41"/>
        <v>1.5692104171352632E-2</v>
      </c>
    </row>
    <row r="42" spans="27:45" x14ac:dyDescent="0.35">
      <c r="AA42" s="69">
        <v>32</v>
      </c>
      <c r="AB42" s="71">
        <f t="shared" si="36"/>
        <v>1.8159086424543301E-2</v>
      </c>
      <c r="AC42" s="71">
        <f t="shared" si="35"/>
        <v>1.5013297251282006E-2</v>
      </c>
      <c r="AD42" s="75">
        <f t="shared" si="35"/>
        <v>1.5692104171352632E-2</v>
      </c>
      <c r="AP42" s="69">
        <v>27</v>
      </c>
      <c r="AQ42" s="71">
        <f t="shared" si="39"/>
        <v>1.8159086424543301E-2</v>
      </c>
      <c r="AR42" s="71">
        <f t="shared" si="40"/>
        <v>1.5013297251282006E-2</v>
      </c>
      <c r="AS42" s="75">
        <f t="shared" si="41"/>
        <v>1.5692104171352632E-2</v>
      </c>
    </row>
    <row r="43" spans="27:45" x14ac:dyDescent="0.35">
      <c r="AA43" s="69">
        <v>33</v>
      </c>
      <c r="AB43" s="71">
        <f t="shared" si="36"/>
        <v>1.8159086424543301E-2</v>
      </c>
      <c r="AC43" s="71">
        <f t="shared" si="35"/>
        <v>1.5013297251282006E-2</v>
      </c>
      <c r="AD43" s="75">
        <f t="shared" si="35"/>
        <v>1.5692104171352632E-2</v>
      </c>
      <c r="AP43" s="69">
        <v>28</v>
      </c>
      <c r="AQ43" s="71">
        <f t="shared" si="39"/>
        <v>1.8159086424543301E-2</v>
      </c>
      <c r="AR43" s="71">
        <f t="shared" si="40"/>
        <v>1.5013297251282006E-2</v>
      </c>
      <c r="AS43" s="75">
        <f t="shared" si="41"/>
        <v>1.5692104171352632E-2</v>
      </c>
    </row>
    <row r="44" spans="27:45" x14ac:dyDescent="0.35">
      <c r="AA44" s="69">
        <v>34</v>
      </c>
      <c r="AB44" s="71">
        <f t="shared" si="36"/>
        <v>1.8159086424543301E-2</v>
      </c>
      <c r="AC44" s="71">
        <f t="shared" si="35"/>
        <v>1.5013297251282006E-2</v>
      </c>
      <c r="AD44" s="75">
        <f t="shared" si="35"/>
        <v>1.5692104171352632E-2</v>
      </c>
      <c r="AP44" s="69">
        <v>29</v>
      </c>
      <c r="AQ44" s="71">
        <f t="shared" si="39"/>
        <v>1.8159086424543301E-2</v>
      </c>
      <c r="AR44" s="71">
        <f t="shared" si="40"/>
        <v>1.5013297251282006E-2</v>
      </c>
      <c r="AS44" s="75">
        <f t="shared" si="41"/>
        <v>1.5692104171352632E-2</v>
      </c>
    </row>
    <row r="45" spans="27:45" x14ac:dyDescent="0.35">
      <c r="AA45" s="69">
        <v>35</v>
      </c>
      <c r="AB45" s="71">
        <f t="shared" si="36"/>
        <v>1.8159086424543301E-2</v>
      </c>
      <c r="AC45" s="71">
        <f t="shared" si="35"/>
        <v>1.5013297251282006E-2</v>
      </c>
      <c r="AD45" s="75">
        <f t="shared" si="35"/>
        <v>1.5692104171352632E-2</v>
      </c>
      <c r="AP45" s="69">
        <v>30</v>
      </c>
      <c r="AQ45" s="71">
        <f t="shared" si="39"/>
        <v>1.8159086424543301E-2</v>
      </c>
      <c r="AR45" s="71">
        <f t="shared" si="40"/>
        <v>1.5013297251282006E-2</v>
      </c>
      <c r="AS45" s="75">
        <f t="shared" si="41"/>
        <v>1.5692104171352632E-2</v>
      </c>
    </row>
    <row r="46" spans="27:45" x14ac:dyDescent="0.35">
      <c r="AA46" s="69">
        <v>36</v>
      </c>
      <c r="AB46" s="71">
        <f t="shared" si="36"/>
        <v>1.8159086424543301E-2</v>
      </c>
      <c r="AC46" s="71">
        <f t="shared" si="35"/>
        <v>1.5013297251282006E-2</v>
      </c>
      <c r="AD46" s="75">
        <f t="shared" si="35"/>
        <v>1.5692104171352632E-2</v>
      </c>
      <c r="AP46" s="69">
        <v>31</v>
      </c>
      <c r="AQ46" s="71">
        <f t="shared" si="39"/>
        <v>1.8159086424543301E-2</v>
      </c>
      <c r="AR46" s="71">
        <f t="shared" si="40"/>
        <v>1.5013297251282006E-2</v>
      </c>
      <c r="AS46" s="75">
        <f t="shared" si="41"/>
        <v>1.5692104171352632E-2</v>
      </c>
    </row>
    <row r="47" spans="27:45" x14ac:dyDescent="0.35">
      <c r="AA47" s="69">
        <v>37</v>
      </c>
      <c r="AB47" s="71">
        <f t="shared" si="36"/>
        <v>1.8159086424543301E-2</v>
      </c>
      <c r="AC47" s="71">
        <f t="shared" si="35"/>
        <v>1.5013297251282006E-2</v>
      </c>
      <c r="AD47" s="75">
        <f t="shared" si="35"/>
        <v>1.5692104171352632E-2</v>
      </c>
      <c r="AP47" s="69">
        <v>32</v>
      </c>
      <c r="AQ47" s="71">
        <f t="shared" si="39"/>
        <v>1.8159086424543301E-2</v>
      </c>
      <c r="AR47" s="71">
        <f t="shared" si="40"/>
        <v>1.5013297251282006E-2</v>
      </c>
      <c r="AS47" s="75">
        <f t="shared" si="41"/>
        <v>1.5692104171352632E-2</v>
      </c>
    </row>
    <row r="48" spans="27:45" x14ac:dyDescent="0.35">
      <c r="AA48" s="69">
        <v>38</v>
      </c>
      <c r="AB48" s="71">
        <f t="shared" si="36"/>
        <v>1.8159086424543301E-2</v>
      </c>
      <c r="AC48" s="71">
        <f t="shared" si="35"/>
        <v>1.5013297251282006E-2</v>
      </c>
      <c r="AD48" s="75">
        <f t="shared" si="35"/>
        <v>1.5692104171352632E-2</v>
      </c>
      <c r="AP48" s="69">
        <v>33</v>
      </c>
      <c r="AQ48" s="71">
        <f t="shared" si="39"/>
        <v>1.8159086424543301E-2</v>
      </c>
      <c r="AR48" s="71">
        <f t="shared" si="40"/>
        <v>1.5013297251282006E-2</v>
      </c>
      <c r="AS48" s="75">
        <f t="shared" si="41"/>
        <v>1.5692104171352632E-2</v>
      </c>
    </row>
    <row r="49" spans="27:45" x14ac:dyDescent="0.35">
      <c r="AA49" s="69">
        <v>39</v>
      </c>
      <c r="AB49" s="71">
        <f t="shared" si="36"/>
        <v>1.8159086424543301E-2</v>
      </c>
      <c r="AC49" s="71">
        <f t="shared" si="35"/>
        <v>1.5013297251282006E-2</v>
      </c>
      <c r="AD49" s="75">
        <f t="shared" si="35"/>
        <v>1.5692104171352632E-2</v>
      </c>
      <c r="AP49" s="69">
        <v>34</v>
      </c>
      <c r="AQ49" s="71">
        <f t="shared" si="39"/>
        <v>1.8159086424543301E-2</v>
      </c>
      <c r="AR49" s="71">
        <f t="shared" si="40"/>
        <v>1.5013297251282006E-2</v>
      </c>
      <c r="AS49" s="75">
        <f t="shared" si="41"/>
        <v>1.5692104171352632E-2</v>
      </c>
    </row>
    <row r="50" spans="27:45" x14ac:dyDescent="0.35">
      <c r="AA50" s="72">
        <v>40</v>
      </c>
      <c r="AB50" s="73">
        <f>W$16</f>
        <v>1.2929576322553387E-2</v>
      </c>
      <c r="AC50" s="73">
        <f t="shared" ref="AC50:AD64" si="42">X$16</f>
        <v>1.3788219694697864E-2</v>
      </c>
      <c r="AD50" s="74">
        <f t="shared" si="42"/>
        <v>1.3602939298974399E-2</v>
      </c>
      <c r="AP50" s="69">
        <v>35</v>
      </c>
      <c r="AQ50" s="71">
        <f t="shared" si="39"/>
        <v>1.8159086424543301E-2</v>
      </c>
      <c r="AR50" s="71">
        <f t="shared" si="40"/>
        <v>1.5013297251282006E-2</v>
      </c>
      <c r="AS50" s="75">
        <f t="shared" si="41"/>
        <v>1.5692104171352632E-2</v>
      </c>
    </row>
    <row r="51" spans="27:45" x14ac:dyDescent="0.35">
      <c r="AA51" s="69">
        <v>41</v>
      </c>
      <c r="AB51" s="71">
        <f t="shared" ref="AB51:AB64" si="43">W$16</f>
        <v>1.2929576322553387E-2</v>
      </c>
      <c r="AC51" s="71">
        <f t="shared" si="42"/>
        <v>1.3788219694697864E-2</v>
      </c>
      <c r="AD51" s="75">
        <f t="shared" si="42"/>
        <v>1.3602939298974399E-2</v>
      </c>
      <c r="AP51" s="69">
        <v>36</v>
      </c>
      <c r="AQ51" s="71">
        <f t="shared" si="39"/>
        <v>1.8159086424543301E-2</v>
      </c>
      <c r="AR51" s="71">
        <f t="shared" si="40"/>
        <v>1.5013297251282006E-2</v>
      </c>
      <c r="AS51" s="75">
        <f t="shared" si="41"/>
        <v>1.5692104171352632E-2</v>
      </c>
    </row>
    <row r="52" spans="27:45" x14ac:dyDescent="0.35">
      <c r="AA52" s="69">
        <v>42</v>
      </c>
      <c r="AB52" s="71">
        <f t="shared" si="43"/>
        <v>1.2929576322553387E-2</v>
      </c>
      <c r="AC52" s="71">
        <f t="shared" si="42"/>
        <v>1.3788219694697864E-2</v>
      </c>
      <c r="AD52" s="75">
        <f t="shared" si="42"/>
        <v>1.3602939298974399E-2</v>
      </c>
      <c r="AP52" s="69">
        <v>37</v>
      </c>
      <c r="AQ52" s="71">
        <f t="shared" si="39"/>
        <v>1.8159086424543301E-2</v>
      </c>
      <c r="AR52" s="71">
        <f t="shared" si="40"/>
        <v>1.5013297251282006E-2</v>
      </c>
      <c r="AS52" s="75">
        <f t="shared" si="41"/>
        <v>1.5692104171352632E-2</v>
      </c>
    </row>
    <row r="53" spans="27:45" x14ac:dyDescent="0.35">
      <c r="AA53" s="69">
        <v>43</v>
      </c>
      <c r="AB53" s="71">
        <f t="shared" si="43"/>
        <v>1.2929576322553387E-2</v>
      </c>
      <c r="AC53" s="71">
        <f t="shared" si="42"/>
        <v>1.3788219694697864E-2</v>
      </c>
      <c r="AD53" s="75">
        <f t="shared" si="42"/>
        <v>1.3602939298974399E-2</v>
      </c>
      <c r="AP53" s="69">
        <v>38</v>
      </c>
      <c r="AQ53" s="71">
        <f t="shared" si="39"/>
        <v>1.8159086424543301E-2</v>
      </c>
      <c r="AR53" s="71">
        <f t="shared" si="40"/>
        <v>1.5013297251282006E-2</v>
      </c>
      <c r="AS53" s="75">
        <f t="shared" si="41"/>
        <v>1.5692104171352632E-2</v>
      </c>
    </row>
    <row r="54" spans="27:45" x14ac:dyDescent="0.35">
      <c r="AA54" s="69">
        <v>44</v>
      </c>
      <c r="AB54" s="71">
        <f t="shared" si="43"/>
        <v>1.2929576322553387E-2</v>
      </c>
      <c r="AC54" s="71">
        <f t="shared" si="42"/>
        <v>1.3788219694697864E-2</v>
      </c>
      <c r="AD54" s="75">
        <f t="shared" si="42"/>
        <v>1.3602939298974399E-2</v>
      </c>
      <c r="AP54" s="69">
        <v>39</v>
      </c>
      <c r="AQ54" s="71">
        <f t="shared" si="39"/>
        <v>1.8159086424543301E-2</v>
      </c>
      <c r="AR54" s="71">
        <f t="shared" si="40"/>
        <v>1.5013297251282006E-2</v>
      </c>
      <c r="AS54" s="75">
        <f t="shared" si="41"/>
        <v>1.5692104171352632E-2</v>
      </c>
    </row>
    <row r="55" spans="27:45" x14ac:dyDescent="0.35">
      <c r="AA55" s="69">
        <v>45</v>
      </c>
      <c r="AB55" s="71">
        <f t="shared" si="43"/>
        <v>1.2929576322553387E-2</v>
      </c>
      <c r="AC55" s="71">
        <f t="shared" si="42"/>
        <v>1.3788219694697864E-2</v>
      </c>
      <c r="AD55" s="75">
        <f t="shared" si="42"/>
        <v>1.3602939298974399E-2</v>
      </c>
      <c r="AP55" s="76">
        <f>AP54+0.999</f>
        <v>39.999000000000002</v>
      </c>
      <c r="AQ55" s="77">
        <f>AQ54</f>
        <v>1.8159086424543301E-2</v>
      </c>
      <c r="AR55" s="77">
        <f t="shared" ref="AR55" si="44">AR54</f>
        <v>1.5013297251282006E-2</v>
      </c>
      <c r="AS55" s="78">
        <f t="shared" ref="AS55" si="45">AS54</f>
        <v>1.5692104171352632E-2</v>
      </c>
    </row>
    <row r="56" spans="27:45" x14ac:dyDescent="0.35">
      <c r="AA56" s="69">
        <v>46</v>
      </c>
      <c r="AB56" s="71">
        <f t="shared" si="43"/>
        <v>1.2929576322553387E-2</v>
      </c>
      <c r="AC56" s="71">
        <f t="shared" si="42"/>
        <v>1.3788219694697864E-2</v>
      </c>
      <c r="AD56" s="75">
        <f t="shared" si="42"/>
        <v>1.3602939298974399E-2</v>
      </c>
      <c r="AP56" s="72">
        <v>40</v>
      </c>
      <c r="AQ56" s="73">
        <f t="shared" ref="AQ56:AQ70" si="46">AB50</f>
        <v>1.2929576322553387E-2</v>
      </c>
      <c r="AR56" s="73">
        <f t="shared" ref="AR56:AR70" si="47">AC50</f>
        <v>1.3788219694697864E-2</v>
      </c>
      <c r="AS56" s="74">
        <f t="shared" ref="AS56:AS70" si="48">AD50</f>
        <v>1.3602939298974399E-2</v>
      </c>
    </row>
    <row r="57" spans="27:45" x14ac:dyDescent="0.35">
      <c r="AA57" s="69">
        <v>47</v>
      </c>
      <c r="AB57" s="71">
        <f t="shared" si="43"/>
        <v>1.2929576322553387E-2</v>
      </c>
      <c r="AC57" s="71">
        <f t="shared" si="42"/>
        <v>1.3788219694697864E-2</v>
      </c>
      <c r="AD57" s="75">
        <f t="shared" si="42"/>
        <v>1.3602939298974399E-2</v>
      </c>
      <c r="AP57" s="69">
        <v>41</v>
      </c>
      <c r="AQ57" s="71">
        <f t="shared" si="46"/>
        <v>1.2929576322553387E-2</v>
      </c>
      <c r="AR57" s="71">
        <f t="shared" si="47"/>
        <v>1.3788219694697864E-2</v>
      </c>
      <c r="AS57" s="75">
        <f t="shared" si="48"/>
        <v>1.3602939298974399E-2</v>
      </c>
    </row>
    <row r="58" spans="27:45" x14ac:dyDescent="0.35">
      <c r="AA58" s="69">
        <v>48</v>
      </c>
      <c r="AB58" s="71">
        <f t="shared" si="43"/>
        <v>1.2929576322553387E-2</v>
      </c>
      <c r="AC58" s="71">
        <f t="shared" si="42"/>
        <v>1.3788219694697864E-2</v>
      </c>
      <c r="AD58" s="75">
        <f t="shared" si="42"/>
        <v>1.3602939298974399E-2</v>
      </c>
      <c r="AP58" s="69">
        <v>42</v>
      </c>
      <c r="AQ58" s="71">
        <f t="shared" si="46"/>
        <v>1.2929576322553387E-2</v>
      </c>
      <c r="AR58" s="71">
        <f t="shared" si="47"/>
        <v>1.3788219694697864E-2</v>
      </c>
      <c r="AS58" s="75">
        <f t="shared" si="48"/>
        <v>1.3602939298974399E-2</v>
      </c>
    </row>
    <row r="59" spans="27:45" x14ac:dyDescent="0.35">
      <c r="AA59" s="69">
        <v>49</v>
      </c>
      <c r="AB59" s="71">
        <f t="shared" si="43"/>
        <v>1.2929576322553387E-2</v>
      </c>
      <c r="AC59" s="71">
        <f t="shared" si="42"/>
        <v>1.3788219694697864E-2</v>
      </c>
      <c r="AD59" s="75">
        <f t="shared" si="42"/>
        <v>1.3602939298974399E-2</v>
      </c>
      <c r="AP59" s="69">
        <v>43</v>
      </c>
      <c r="AQ59" s="71">
        <f t="shared" si="46"/>
        <v>1.2929576322553387E-2</v>
      </c>
      <c r="AR59" s="71">
        <f t="shared" si="47"/>
        <v>1.3788219694697864E-2</v>
      </c>
      <c r="AS59" s="75">
        <f t="shared" si="48"/>
        <v>1.3602939298974399E-2</v>
      </c>
    </row>
    <row r="60" spans="27:45" x14ac:dyDescent="0.35">
      <c r="AA60" s="69">
        <v>50</v>
      </c>
      <c r="AB60" s="71">
        <f t="shared" si="43"/>
        <v>1.2929576322553387E-2</v>
      </c>
      <c r="AC60" s="71">
        <f t="shared" si="42"/>
        <v>1.3788219694697864E-2</v>
      </c>
      <c r="AD60" s="75">
        <f t="shared" si="42"/>
        <v>1.3602939298974399E-2</v>
      </c>
      <c r="AP60" s="69">
        <v>44</v>
      </c>
      <c r="AQ60" s="71">
        <f t="shared" si="46"/>
        <v>1.2929576322553387E-2</v>
      </c>
      <c r="AR60" s="71">
        <f t="shared" si="47"/>
        <v>1.3788219694697864E-2</v>
      </c>
      <c r="AS60" s="75">
        <f t="shared" si="48"/>
        <v>1.3602939298974399E-2</v>
      </c>
    </row>
    <row r="61" spans="27:45" x14ac:dyDescent="0.35">
      <c r="AA61" s="69">
        <v>51</v>
      </c>
      <c r="AB61" s="71">
        <f t="shared" si="43"/>
        <v>1.2929576322553387E-2</v>
      </c>
      <c r="AC61" s="71">
        <f t="shared" si="42"/>
        <v>1.3788219694697864E-2</v>
      </c>
      <c r="AD61" s="75">
        <f t="shared" si="42"/>
        <v>1.3602939298974399E-2</v>
      </c>
      <c r="AP61" s="69">
        <v>45</v>
      </c>
      <c r="AQ61" s="71">
        <f t="shared" si="46"/>
        <v>1.2929576322553387E-2</v>
      </c>
      <c r="AR61" s="71">
        <f t="shared" si="47"/>
        <v>1.3788219694697864E-2</v>
      </c>
      <c r="AS61" s="75">
        <f t="shared" si="48"/>
        <v>1.3602939298974399E-2</v>
      </c>
    </row>
    <row r="62" spans="27:45" x14ac:dyDescent="0.35">
      <c r="AA62" s="69">
        <v>52</v>
      </c>
      <c r="AB62" s="71">
        <f t="shared" si="43"/>
        <v>1.2929576322553387E-2</v>
      </c>
      <c r="AC62" s="71">
        <f t="shared" si="42"/>
        <v>1.3788219694697864E-2</v>
      </c>
      <c r="AD62" s="75">
        <f t="shared" si="42"/>
        <v>1.3602939298974399E-2</v>
      </c>
      <c r="AP62" s="69">
        <v>46</v>
      </c>
      <c r="AQ62" s="71">
        <f t="shared" si="46"/>
        <v>1.2929576322553387E-2</v>
      </c>
      <c r="AR62" s="71">
        <f t="shared" si="47"/>
        <v>1.3788219694697864E-2</v>
      </c>
      <c r="AS62" s="75">
        <f t="shared" si="48"/>
        <v>1.3602939298974399E-2</v>
      </c>
    </row>
    <row r="63" spans="27:45" x14ac:dyDescent="0.35">
      <c r="AA63" s="69">
        <v>53</v>
      </c>
      <c r="AB63" s="71">
        <f t="shared" si="43"/>
        <v>1.2929576322553387E-2</v>
      </c>
      <c r="AC63" s="71">
        <f t="shared" si="42"/>
        <v>1.3788219694697864E-2</v>
      </c>
      <c r="AD63" s="75">
        <f t="shared" si="42"/>
        <v>1.3602939298974399E-2</v>
      </c>
      <c r="AP63" s="69">
        <v>47</v>
      </c>
      <c r="AQ63" s="71">
        <f t="shared" si="46"/>
        <v>1.2929576322553387E-2</v>
      </c>
      <c r="AR63" s="71">
        <f t="shared" si="47"/>
        <v>1.3788219694697864E-2</v>
      </c>
      <c r="AS63" s="75">
        <f t="shared" si="48"/>
        <v>1.3602939298974399E-2</v>
      </c>
    </row>
    <row r="64" spans="27:45" x14ac:dyDescent="0.35">
      <c r="AA64" s="69">
        <v>54</v>
      </c>
      <c r="AB64" s="71">
        <f t="shared" si="43"/>
        <v>1.2929576322553387E-2</v>
      </c>
      <c r="AC64" s="71">
        <f t="shared" si="42"/>
        <v>1.3788219694697864E-2</v>
      </c>
      <c r="AD64" s="75">
        <f t="shared" si="42"/>
        <v>1.3602939298974399E-2</v>
      </c>
      <c r="AP64" s="69">
        <v>48</v>
      </c>
      <c r="AQ64" s="71">
        <f t="shared" si="46"/>
        <v>1.2929576322553387E-2</v>
      </c>
      <c r="AR64" s="71">
        <f t="shared" si="47"/>
        <v>1.3788219694697864E-2</v>
      </c>
      <c r="AS64" s="75">
        <f t="shared" si="48"/>
        <v>1.3602939298974399E-2</v>
      </c>
    </row>
    <row r="65" spans="27:45" x14ac:dyDescent="0.35">
      <c r="AA65" s="72">
        <v>55</v>
      </c>
      <c r="AB65" s="73">
        <f>W$17</f>
        <v>1.152491049370573E-2</v>
      </c>
      <c r="AC65" s="73">
        <f t="shared" ref="AC65:AD74" si="49">X$17</f>
        <v>1.0682899442020641E-2</v>
      </c>
      <c r="AD65" s="74">
        <f t="shared" si="49"/>
        <v>1.0864590870523855E-2</v>
      </c>
      <c r="AP65" s="69">
        <v>49</v>
      </c>
      <c r="AQ65" s="71">
        <f t="shared" si="46"/>
        <v>1.2929576322553387E-2</v>
      </c>
      <c r="AR65" s="71">
        <f t="shared" si="47"/>
        <v>1.3788219694697864E-2</v>
      </c>
      <c r="AS65" s="75">
        <f t="shared" si="48"/>
        <v>1.3602939298974399E-2</v>
      </c>
    </row>
    <row r="66" spans="27:45" x14ac:dyDescent="0.35">
      <c r="AA66" s="69">
        <v>56</v>
      </c>
      <c r="AB66" s="71">
        <f t="shared" ref="AB66:AB74" si="50">W$17</f>
        <v>1.152491049370573E-2</v>
      </c>
      <c r="AC66" s="71">
        <f t="shared" si="49"/>
        <v>1.0682899442020641E-2</v>
      </c>
      <c r="AD66" s="75">
        <f t="shared" si="49"/>
        <v>1.0864590870523855E-2</v>
      </c>
      <c r="AP66" s="69">
        <v>50</v>
      </c>
      <c r="AQ66" s="71">
        <f t="shared" si="46"/>
        <v>1.2929576322553387E-2</v>
      </c>
      <c r="AR66" s="71">
        <f t="shared" si="47"/>
        <v>1.3788219694697864E-2</v>
      </c>
      <c r="AS66" s="75">
        <f t="shared" si="48"/>
        <v>1.3602939298974399E-2</v>
      </c>
    </row>
    <row r="67" spans="27:45" x14ac:dyDescent="0.35">
      <c r="AA67" s="69">
        <v>57</v>
      </c>
      <c r="AB67" s="71">
        <f t="shared" si="50"/>
        <v>1.152491049370573E-2</v>
      </c>
      <c r="AC67" s="71">
        <f t="shared" si="49"/>
        <v>1.0682899442020641E-2</v>
      </c>
      <c r="AD67" s="75">
        <f t="shared" si="49"/>
        <v>1.0864590870523855E-2</v>
      </c>
      <c r="AP67" s="69">
        <v>51</v>
      </c>
      <c r="AQ67" s="71">
        <f t="shared" si="46"/>
        <v>1.2929576322553387E-2</v>
      </c>
      <c r="AR67" s="71">
        <f t="shared" si="47"/>
        <v>1.3788219694697864E-2</v>
      </c>
      <c r="AS67" s="75">
        <f t="shared" si="48"/>
        <v>1.3602939298974399E-2</v>
      </c>
    </row>
    <row r="68" spans="27:45" x14ac:dyDescent="0.35">
      <c r="AA68" s="69">
        <v>58</v>
      </c>
      <c r="AB68" s="71">
        <f t="shared" si="50"/>
        <v>1.152491049370573E-2</v>
      </c>
      <c r="AC68" s="71">
        <f t="shared" si="49"/>
        <v>1.0682899442020641E-2</v>
      </c>
      <c r="AD68" s="75">
        <f t="shared" si="49"/>
        <v>1.0864590870523855E-2</v>
      </c>
      <c r="AP68" s="69">
        <v>52</v>
      </c>
      <c r="AQ68" s="71">
        <f t="shared" si="46"/>
        <v>1.2929576322553387E-2</v>
      </c>
      <c r="AR68" s="71">
        <f t="shared" si="47"/>
        <v>1.3788219694697864E-2</v>
      </c>
      <c r="AS68" s="75">
        <f t="shared" si="48"/>
        <v>1.3602939298974399E-2</v>
      </c>
    </row>
    <row r="69" spans="27:45" x14ac:dyDescent="0.35">
      <c r="AA69" s="69">
        <v>59</v>
      </c>
      <c r="AB69" s="71">
        <f t="shared" si="50"/>
        <v>1.152491049370573E-2</v>
      </c>
      <c r="AC69" s="71">
        <f t="shared" si="49"/>
        <v>1.0682899442020641E-2</v>
      </c>
      <c r="AD69" s="75">
        <f t="shared" si="49"/>
        <v>1.0864590870523855E-2</v>
      </c>
      <c r="AP69" s="69">
        <v>53</v>
      </c>
      <c r="AQ69" s="71">
        <f t="shared" si="46"/>
        <v>1.2929576322553387E-2</v>
      </c>
      <c r="AR69" s="71">
        <f t="shared" si="47"/>
        <v>1.3788219694697864E-2</v>
      </c>
      <c r="AS69" s="75">
        <f t="shared" si="48"/>
        <v>1.3602939298974399E-2</v>
      </c>
    </row>
    <row r="70" spans="27:45" x14ac:dyDescent="0.35">
      <c r="AA70" s="69">
        <v>60</v>
      </c>
      <c r="AB70" s="71">
        <f t="shared" si="50"/>
        <v>1.152491049370573E-2</v>
      </c>
      <c r="AC70" s="71">
        <f t="shared" si="49"/>
        <v>1.0682899442020641E-2</v>
      </c>
      <c r="AD70" s="75">
        <f t="shared" si="49"/>
        <v>1.0864590870523855E-2</v>
      </c>
      <c r="AP70" s="69">
        <v>54</v>
      </c>
      <c r="AQ70" s="71">
        <f t="shared" si="46"/>
        <v>1.2929576322553387E-2</v>
      </c>
      <c r="AR70" s="71">
        <f t="shared" si="47"/>
        <v>1.3788219694697864E-2</v>
      </c>
      <c r="AS70" s="75">
        <f t="shared" si="48"/>
        <v>1.3602939298974399E-2</v>
      </c>
    </row>
    <row r="71" spans="27:45" x14ac:dyDescent="0.35">
      <c r="AA71" s="69">
        <v>61</v>
      </c>
      <c r="AB71" s="71">
        <f t="shared" si="50"/>
        <v>1.152491049370573E-2</v>
      </c>
      <c r="AC71" s="71">
        <f t="shared" si="49"/>
        <v>1.0682899442020641E-2</v>
      </c>
      <c r="AD71" s="75">
        <f t="shared" si="49"/>
        <v>1.0864590870523855E-2</v>
      </c>
      <c r="AP71" s="76">
        <f>AP70+0.999</f>
        <v>54.999000000000002</v>
      </c>
      <c r="AQ71" s="77">
        <f>AQ70</f>
        <v>1.2929576322553387E-2</v>
      </c>
      <c r="AR71" s="77">
        <f t="shared" ref="AR71" si="51">AR70</f>
        <v>1.3788219694697864E-2</v>
      </c>
      <c r="AS71" s="78">
        <f t="shared" ref="AS71" si="52">AS70</f>
        <v>1.3602939298974399E-2</v>
      </c>
    </row>
    <row r="72" spans="27:45" x14ac:dyDescent="0.35">
      <c r="AA72" s="69">
        <v>62</v>
      </c>
      <c r="AB72" s="71">
        <f t="shared" si="50"/>
        <v>1.152491049370573E-2</v>
      </c>
      <c r="AC72" s="71">
        <f t="shared" si="49"/>
        <v>1.0682899442020641E-2</v>
      </c>
      <c r="AD72" s="75">
        <f t="shared" si="49"/>
        <v>1.0864590870523855E-2</v>
      </c>
      <c r="AP72" s="72">
        <v>55</v>
      </c>
      <c r="AQ72" s="73">
        <f t="shared" ref="AQ72:AQ81" si="53">AB65</f>
        <v>1.152491049370573E-2</v>
      </c>
      <c r="AR72" s="73">
        <f t="shared" ref="AR72:AR81" si="54">AC65</f>
        <v>1.0682899442020641E-2</v>
      </c>
      <c r="AS72" s="74">
        <f t="shared" ref="AS72:AS81" si="55">AD65</f>
        <v>1.0864590870523855E-2</v>
      </c>
    </row>
    <row r="73" spans="27:45" x14ac:dyDescent="0.35">
      <c r="AA73" s="69">
        <v>63</v>
      </c>
      <c r="AB73" s="71">
        <f t="shared" si="50"/>
        <v>1.152491049370573E-2</v>
      </c>
      <c r="AC73" s="71">
        <f t="shared" si="49"/>
        <v>1.0682899442020641E-2</v>
      </c>
      <c r="AD73" s="75">
        <f t="shared" si="49"/>
        <v>1.0864590870523855E-2</v>
      </c>
      <c r="AP73" s="69">
        <v>56</v>
      </c>
      <c r="AQ73" s="71">
        <f t="shared" si="53"/>
        <v>1.152491049370573E-2</v>
      </c>
      <c r="AR73" s="71">
        <f t="shared" si="54"/>
        <v>1.0682899442020641E-2</v>
      </c>
      <c r="AS73" s="75">
        <f t="shared" si="55"/>
        <v>1.0864590870523855E-2</v>
      </c>
    </row>
    <row r="74" spans="27:45" x14ac:dyDescent="0.35">
      <c r="AA74" s="69">
        <v>64</v>
      </c>
      <c r="AB74" s="71">
        <f t="shared" si="50"/>
        <v>1.152491049370573E-2</v>
      </c>
      <c r="AC74" s="71">
        <f t="shared" si="49"/>
        <v>1.0682899442020641E-2</v>
      </c>
      <c r="AD74" s="75">
        <f t="shared" si="49"/>
        <v>1.0864590870523855E-2</v>
      </c>
      <c r="AP74" s="69">
        <v>57</v>
      </c>
      <c r="AQ74" s="71">
        <f t="shared" si="53"/>
        <v>1.152491049370573E-2</v>
      </c>
      <c r="AR74" s="71">
        <f t="shared" si="54"/>
        <v>1.0682899442020641E-2</v>
      </c>
      <c r="AS74" s="75">
        <f t="shared" si="55"/>
        <v>1.0864590870523855E-2</v>
      </c>
    </row>
    <row r="75" spans="27:45" x14ac:dyDescent="0.35">
      <c r="AA75" s="72">
        <v>65</v>
      </c>
      <c r="AB75" s="73">
        <f>W$18</f>
        <v>6.373846058067581E-3</v>
      </c>
      <c r="AC75" s="73">
        <f t="shared" ref="AC75:AD89" si="56">X$18</f>
        <v>5.7670890977637272E-3</v>
      </c>
      <c r="AD75" s="74">
        <f t="shared" si="56"/>
        <v>5.8980167603534866E-3</v>
      </c>
      <c r="AP75" s="69">
        <v>58</v>
      </c>
      <c r="AQ75" s="71">
        <f t="shared" si="53"/>
        <v>1.152491049370573E-2</v>
      </c>
      <c r="AR75" s="71">
        <f t="shared" si="54"/>
        <v>1.0682899442020641E-2</v>
      </c>
      <c r="AS75" s="75">
        <f t="shared" si="55"/>
        <v>1.0864590870523855E-2</v>
      </c>
    </row>
    <row r="76" spans="27:45" x14ac:dyDescent="0.35">
      <c r="AA76" s="69">
        <v>66</v>
      </c>
      <c r="AB76" s="71">
        <f t="shared" ref="AB76:AB89" si="57">W$18</f>
        <v>6.373846058067581E-3</v>
      </c>
      <c r="AC76" s="71">
        <f t="shared" si="56"/>
        <v>5.7670890977637272E-3</v>
      </c>
      <c r="AD76" s="75">
        <f t="shared" si="56"/>
        <v>5.8980167603534866E-3</v>
      </c>
      <c r="AP76" s="69">
        <v>59</v>
      </c>
      <c r="AQ76" s="71">
        <f t="shared" si="53"/>
        <v>1.152491049370573E-2</v>
      </c>
      <c r="AR76" s="71">
        <f t="shared" si="54"/>
        <v>1.0682899442020641E-2</v>
      </c>
      <c r="AS76" s="75">
        <f t="shared" si="55"/>
        <v>1.0864590870523855E-2</v>
      </c>
    </row>
    <row r="77" spans="27:45" x14ac:dyDescent="0.35">
      <c r="AA77" s="69">
        <v>67</v>
      </c>
      <c r="AB77" s="71">
        <f t="shared" si="57"/>
        <v>6.373846058067581E-3</v>
      </c>
      <c r="AC77" s="71">
        <f t="shared" si="56"/>
        <v>5.7670890977637272E-3</v>
      </c>
      <c r="AD77" s="75">
        <f t="shared" si="56"/>
        <v>5.8980167603534866E-3</v>
      </c>
      <c r="AP77" s="69">
        <v>60</v>
      </c>
      <c r="AQ77" s="71">
        <f t="shared" si="53"/>
        <v>1.152491049370573E-2</v>
      </c>
      <c r="AR77" s="71">
        <f t="shared" si="54"/>
        <v>1.0682899442020641E-2</v>
      </c>
      <c r="AS77" s="75">
        <f t="shared" si="55"/>
        <v>1.0864590870523855E-2</v>
      </c>
    </row>
    <row r="78" spans="27:45" x14ac:dyDescent="0.35">
      <c r="AA78" s="69">
        <v>68</v>
      </c>
      <c r="AB78" s="71">
        <f t="shared" si="57"/>
        <v>6.373846058067581E-3</v>
      </c>
      <c r="AC78" s="71">
        <f t="shared" si="56"/>
        <v>5.7670890977637272E-3</v>
      </c>
      <c r="AD78" s="75">
        <f t="shared" si="56"/>
        <v>5.8980167603534866E-3</v>
      </c>
      <c r="AP78" s="69">
        <v>61</v>
      </c>
      <c r="AQ78" s="71">
        <f t="shared" si="53"/>
        <v>1.152491049370573E-2</v>
      </c>
      <c r="AR78" s="71">
        <f t="shared" si="54"/>
        <v>1.0682899442020641E-2</v>
      </c>
      <c r="AS78" s="75">
        <f t="shared" si="55"/>
        <v>1.0864590870523855E-2</v>
      </c>
    </row>
    <row r="79" spans="27:45" x14ac:dyDescent="0.35">
      <c r="AA79" s="69">
        <v>69</v>
      </c>
      <c r="AB79" s="71">
        <f t="shared" si="57"/>
        <v>6.373846058067581E-3</v>
      </c>
      <c r="AC79" s="71">
        <f t="shared" si="56"/>
        <v>5.7670890977637272E-3</v>
      </c>
      <c r="AD79" s="75">
        <f t="shared" si="56"/>
        <v>5.8980167603534866E-3</v>
      </c>
      <c r="AP79" s="69">
        <v>62</v>
      </c>
      <c r="AQ79" s="71">
        <f t="shared" si="53"/>
        <v>1.152491049370573E-2</v>
      </c>
      <c r="AR79" s="71">
        <f t="shared" si="54"/>
        <v>1.0682899442020641E-2</v>
      </c>
      <c r="AS79" s="75">
        <f t="shared" si="55"/>
        <v>1.0864590870523855E-2</v>
      </c>
    </row>
    <row r="80" spans="27:45" x14ac:dyDescent="0.35">
      <c r="AA80" s="69">
        <v>70</v>
      </c>
      <c r="AB80" s="71">
        <f t="shared" si="57"/>
        <v>6.373846058067581E-3</v>
      </c>
      <c r="AC80" s="71">
        <f t="shared" si="56"/>
        <v>5.7670890977637272E-3</v>
      </c>
      <c r="AD80" s="75">
        <f t="shared" si="56"/>
        <v>5.8980167603534866E-3</v>
      </c>
      <c r="AP80" s="69">
        <v>63</v>
      </c>
      <c r="AQ80" s="71">
        <f t="shared" si="53"/>
        <v>1.152491049370573E-2</v>
      </c>
      <c r="AR80" s="71">
        <f t="shared" si="54"/>
        <v>1.0682899442020641E-2</v>
      </c>
      <c r="AS80" s="75">
        <f t="shared" si="55"/>
        <v>1.0864590870523855E-2</v>
      </c>
    </row>
    <row r="81" spans="27:45" x14ac:dyDescent="0.35">
      <c r="AA81" s="69">
        <v>71</v>
      </c>
      <c r="AB81" s="71">
        <f t="shared" si="57"/>
        <v>6.373846058067581E-3</v>
      </c>
      <c r="AC81" s="71">
        <f t="shared" si="56"/>
        <v>5.7670890977637272E-3</v>
      </c>
      <c r="AD81" s="75">
        <f t="shared" si="56"/>
        <v>5.8980167603534866E-3</v>
      </c>
      <c r="AP81" s="69">
        <v>64</v>
      </c>
      <c r="AQ81" s="71">
        <f t="shared" si="53"/>
        <v>1.152491049370573E-2</v>
      </c>
      <c r="AR81" s="71">
        <f t="shared" si="54"/>
        <v>1.0682899442020641E-2</v>
      </c>
      <c r="AS81" s="75">
        <f t="shared" si="55"/>
        <v>1.0864590870523855E-2</v>
      </c>
    </row>
    <row r="82" spans="27:45" x14ac:dyDescent="0.35">
      <c r="AA82" s="69">
        <v>72</v>
      </c>
      <c r="AB82" s="71">
        <f t="shared" si="57"/>
        <v>6.373846058067581E-3</v>
      </c>
      <c r="AC82" s="71">
        <f t="shared" si="56"/>
        <v>5.7670890977637272E-3</v>
      </c>
      <c r="AD82" s="75">
        <f t="shared" si="56"/>
        <v>5.8980167603534866E-3</v>
      </c>
      <c r="AP82" s="76">
        <f>AP81+0.999</f>
        <v>64.998999999999995</v>
      </c>
      <c r="AQ82" s="77">
        <f>AQ81</f>
        <v>1.152491049370573E-2</v>
      </c>
      <c r="AR82" s="77">
        <f t="shared" ref="AR82" si="58">AR81</f>
        <v>1.0682899442020641E-2</v>
      </c>
      <c r="AS82" s="78">
        <f t="shared" ref="AS82" si="59">AS81</f>
        <v>1.0864590870523855E-2</v>
      </c>
    </row>
    <row r="83" spans="27:45" x14ac:dyDescent="0.35">
      <c r="AA83" s="69">
        <v>73</v>
      </c>
      <c r="AB83" s="71">
        <f t="shared" si="57"/>
        <v>6.373846058067581E-3</v>
      </c>
      <c r="AC83" s="71">
        <f t="shared" si="56"/>
        <v>5.7670890977637272E-3</v>
      </c>
      <c r="AD83" s="75">
        <f t="shared" si="56"/>
        <v>5.8980167603534866E-3</v>
      </c>
      <c r="AP83" s="72">
        <v>65</v>
      </c>
      <c r="AQ83" s="73">
        <f t="shared" ref="AQ83:AQ97" si="60">AB75</f>
        <v>6.373846058067581E-3</v>
      </c>
      <c r="AR83" s="73">
        <f t="shared" ref="AR83:AR97" si="61">AC75</f>
        <v>5.7670890977637272E-3</v>
      </c>
      <c r="AS83" s="74">
        <f t="shared" ref="AS83:AS97" si="62">AD75</f>
        <v>5.8980167603534866E-3</v>
      </c>
    </row>
    <row r="84" spans="27:45" x14ac:dyDescent="0.35">
      <c r="AA84" s="69">
        <v>74</v>
      </c>
      <c r="AB84" s="71">
        <f t="shared" si="57"/>
        <v>6.373846058067581E-3</v>
      </c>
      <c r="AC84" s="71">
        <f t="shared" si="56"/>
        <v>5.7670890977637272E-3</v>
      </c>
      <c r="AD84" s="75">
        <f t="shared" si="56"/>
        <v>5.8980167603534866E-3</v>
      </c>
      <c r="AP84" s="69">
        <v>66</v>
      </c>
      <c r="AQ84" s="71">
        <f t="shared" si="60"/>
        <v>6.373846058067581E-3</v>
      </c>
      <c r="AR84" s="71">
        <f t="shared" si="61"/>
        <v>5.7670890977637272E-3</v>
      </c>
      <c r="AS84" s="75">
        <f t="shared" si="62"/>
        <v>5.8980167603534866E-3</v>
      </c>
    </row>
    <row r="85" spans="27:45" x14ac:dyDescent="0.35">
      <c r="AA85" s="69">
        <v>75</v>
      </c>
      <c r="AB85" s="71">
        <f t="shared" si="57"/>
        <v>6.373846058067581E-3</v>
      </c>
      <c r="AC85" s="71">
        <f t="shared" si="56"/>
        <v>5.7670890977637272E-3</v>
      </c>
      <c r="AD85" s="75">
        <f t="shared" si="56"/>
        <v>5.8980167603534866E-3</v>
      </c>
      <c r="AP85" s="69">
        <v>67</v>
      </c>
      <c r="AQ85" s="71">
        <f t="shared" si="60"/>
        <v>6.373846058067581E-3</v>
      </c>
      <c r="AR85" s="71">
        <f t="shared" si="61"/>
        <v>5.7670890977637272E-3</v>
      </c>
      <c r="AS85" s="75">
        <f t="shared" si="62"/>
        <v>5.8980167603534866E-3</v>
      </c>
    </row>
    <row r="86" spans="27:45" x14ac:dyDescent="0.35">
      <c r="AA86" s="69">
        <v>76</v>
      </c>
      <c r="AB86" s="71">
        <f t="shared" si="57"/>
        <v>6.373846058067581E-3</v>
      </c>
      <c r="AC86" s="71">
        <f t="shared" si="56"/>
        <v>5.7670890977637272E-3</v>
      </c>
      <c r="AD86" s="75">
        <f t="shared" si="56"/>
        <v>5.8980167603534866E-3</v>
      </c>
      <c r="AP86" s="69">
        <v>68</v>
      </c>
      <c r="AQ86" s="71">
        <f t="shared" si="60"/>
        <v>6.373846058067581E-3</v>
      </c>
      <c r="AR86" s="71">
        <f t="shared" si="61"/>
        <v>5.7670890977637272E-3</v>
      </c>
      <c r="AS86" s="75">
        <f t="shared" si="62"/>
        <v>5.8980167603534866E-3</v>
      </c>
    </row>
    <row r="87" spans="27:45" x14ac:dyDescent="0.35">
      <c r="AA87" s="69">
        <v>77</v>
      </c>
      <c r="AB87" s="71">
        <f t="shared" si="57"/>
        <v>6.373846058067581E-3</v>
      </c>
      <c r="AC87" s="71">
        <f t="shared" si="56"/>
        <v>5.7670890977637272E-3</v>
      </c>
      <c r="AD87" s="75">
        <f t="shared" si="56"/>
        <v>5.8980167603534866E-3</v>
      </c>
      <c r="AP87" s="69">
        <v>69</v>
      </c>
      <c r="AQ87" s="71">
        <f t="shared" si="60"/>
        <v>6.373846058067581E-3</v>
      </c>
      <c r="AR87" s="71">
        <f t="shared" si="61"/>
        <v>5.7670890977637272E-3</v>
      </c>
      <c r="AS87" s="75">
        <f t="shared" si="62"/>
        <v>5.8980167603534866E-3</v>
      </c>
    </row>
    <row r="88" spans="27:45" x14ac:dyDescent="0.35">
      <c r="AA88" s="69">
        <v>78</v>
      </c>
      <c r="AB88" s="71">
        <f t="shared" si="57"/>
        <v>6.373846058067581E-3</v>
      </c>
      <c r="AC88" s="71">
        <f t="shared" si="56"/>
        <v>5.7670890977637272E-3</v>
      </c>
      <c r="AD88" s="75">
        <f t="shared" si="56"/>
        <v>5.8980167603534866E-3</v>
      </c>
      <c r="AP88" s="69">
        <v>70</v>
      </c>
      <c r="AQ88" s="71">
        <f t="shared" si="60"/>
        <v>6.373846058067581E-3</v>
      </c>
      <c r="AR88" s="71">
        <f t="shared" si="61"/>
        <v>5.7670890977637272E-3</v>
      </c>
      <c r="AS88" s="75">
        <f t="shared" si="62"/>
        <v>5.8980167603534866E-3</v>
      </c>
    </row>
    <row r="89" spans="27:45" x14ac:dyDescent="0.35">
      <c r="AA89" s="69">
        <v>79</v>
      </c>
      <c r="AB89" s="71">
        <f t="shared" si="57"/>
        <v>6.373846058067581E-3</v>
      </c>
      <c r="AC89" s="71">
        <f t="shared" si="56"/>
        <v>5.7670890977637272E-3</v>
      </c>
      <c r="AD89" s="75">
        <f t="shared" si="56"/>
        <v>5.8980167603534866E-3</v>
      </c>
      <c r="AP89" s="69">
        <v>71</v>
      </c>
      <c r="AQ89" s="71">
        <f t="shared" si="60"/>
        <v>6.373846058067581E-3</v>
      </c>
      <c r="AR89" s="71">
        <f t="shared" si="61"/>
        <v>5.7670890977637272E-3</v>
      </c>
      <c r="AS89" s="75">
        <f t="shared" si="62"/>
        <v>5.8980167603534866E-3</v>
      </c>
    </row>
    <row r="90" spans="27:45" x14ac:dyDescent="0.35">
      <c r="AA90" s="72">
        <v>80</v>
      </c>
      <c r="AB90" s="73">
        <f>W$19</f>
        <v>1.8282483085718473E-3</v>
      </c>
      <c r="AC90" s="73">
        <f t="shared" ref="AC90:AD105" si="63">X$19</f>
        <v>1.3917803500977665E-3</v>
      </c>
      <c r="AD90" s="74">
        <f t="shared" si="63"/>
        <v>1.4859625900010684E-3</v>
      </c>
      <c r="AP90" s="69">
        <v>72</v>
      </c>
      <c r="AQ90" s="71">
        <f t="shared" si="60"/>
        <v>6.373846058067581E-3</v>
      </c>
      <c r="AR90" s="71">
        <f t="shared" si="61"/>
        <v>5.7670890977637272E-3</v>
      </c>
      <c r="AS90" s="75">
        <f t="shared" si="62"/>
        <v>5.8980167603534866E-3</v>
      </c>
    </row>
    <row r="91" spans="27:45" x14ac:dyDescent="0.35">
      <c r="AA91" s="69">
        <v>81</v>
      </c>
      <c r="AB91" s="71">
        <f t="shared" ref="AB91:AB114" si="64">W$19</f>
        <v>1.8282483085718473E-3</v>
      </c>
      <c r="AC91" s="71">
        <f t="shared" si="63"/>
        <v>1.3917803500977665E-3</v>
      </c>
      <c r="AD91" s="75">
        <f t="shared" si="63"/>
        <v>1.4859625900010684E-3</v>
      </c>
      <c r="AP91" s="69">
        <v>73</v>
      </c>
      <c r="AQ91" s="71">
        <f t="shared" si="60"/>
        <v>6.373846058067581E-3</v>
      </c>
      <c r="AR91" s="71">
        <f t="shared" si="61"/>
        <v>5.7670890977637272E-3</v>
      </c>
      <c r="AS91" s="75">
        <f t="shared" si="62"/>
        <v>5.8980167603534866E-3</v>
      </c>
    </row>
    <row r="92" spans="27:45" x14ac:dyDescent="0.35">
      <c r="AA92" s="69">
        <v>82</v>
      </c>
      <c r="AB92" s="71">
        <f t="shared" si="64"/>
        <v>1.8282483085718473E-3</v>
      </c>
      <c r="AC92" s="71">
        <f t="shared" si="63"/>
        <v>1.3917803500977665E-3</v>
      </c>
      <c r="AD92" s="75">
        <f t="shared" si="63"/>
        <v>1.4859625900010684E-3</v>
      </c>
      <c r="AP92" s="69">
        <v>74</v>
      </c>
      <c r="AQ92" s="71">
        <f t="shared" si="60"/>
        <v>6.373846058067581E-3</v>
      </c>
      <c r="AR92" s="71">
        <f t="shared" si="61"/>
        <v>5.7670890977637272E-3</v>
      </c>
      <c r="AS92" s="75">
        <f t="shared" si="62"/>
        <v>5.8980167603534866E-3</v>
      </c>
    </row>
    <row r="93" spans="27:45" x14ac:dyDescent="0.35">
      <c r="AA93" s="69">
        <v>83</v>
      </c>
      <c r="AB93" s="71">
        <f t="shared" si="64"/>
        <v>1.8282483085718473E-3</v>
      </c>
      <c r="AC93" s="71">
        <f t="shared" si="63"/>
        <v>1.3917803500977665E-3</v>
      </c>
      <c r="AD93" s="75">
        <f t="shared" si="63"/>
        <v>1.4859625900010684E-3</v>
      </c>
      <c r="AP93" s="69">
        <v>75</v>
      </c>
      <c r="AQ93" s="71">
        <f t="shared" si="60"/>
        <v>6.373846058067581E-3</v>
      </c>
      <c r="AR93" s="71">
        <f t="shared" si="61"/>
        <v>5.7670890977637272E-3</v>
      </c>
      <c r="AS93" s="75">
        <f t="shared" si="62"/>
        <v>5.8980167603534866E-3</v>
      </c>
    </row>
    <row r="94" spans="27:45" x14ac:dyDescent="0.35">
      <c r="AA94" s="69">
        <v>84</v>
      </c>
      <c r="AB94" s="71">
        <f t="shared" si="64"/>
        <v>1.8282483085718473E-3</v>
      </c>
      <c r="AC94" s="71">
        <f t="shared" si="63"/>
        <v>1.3917803500977665E-3</v>
      </c>
      <c r="AD94" s="75">
        <f t="shared" si="63"/>
        <v>1.4859625900010684E-3</v>
      </c>
      <c r="AP94" s="69">
        <v>76</v>
      </c>
      <c r="AQ94" s="71">
        <f t="shared" si="60"/>
        <v>6.373846058067581E-3</v>
      </c>
      <c r="AR94" s="71">
        <f t="shared" si="61"/>
        <v>5.7670890977637272E-3</v>
      </c>
      <c r="AS94" s="75">
        <f t="shared" si="62"/>
        <v>5.8980167603534866E-3</v>
      </c>
    </row>
    <row r="95" spans="27:45" x14ac:dyDescent="0.35">
      <c r="AA95" s="69">
        <v>85</v>
      </c>
      <c r="AB95" s="71">
        <f t="shared" si="64"/>
        <v>1.8282483085718473E-3</v>
      </c>
      <c r="AC95" s="71">
        <f t="shared" si="63"/>
        <v>1.3917803500977665E-3</v>
      </c>
      <c r="AD95" s="75">
        <f t="shared" si="63"/>
        <v>1.4859625900010684E-3</v>
      </c>
      <c r="AP95" s="69">
        <v>77</v>
      </c>
      <c r="AQ95" s="71">
        <f t="shared" si="60"/>
        <v>6.373846058067581E-3</v>
      </c>
      <c r="AR95" s="71">
        <f t="shared" si="61"/>
        <v>5.7670890977637272E-3</v>
      </c>
      <c r="AS95" s="75">
        <f t="shared" si="62"/>
        <v>5.8980167603534866E-3</v>
      </c>
    </row>
    <row r="96" spans="27:45" x14ac:dyDescent="0.35">
      <c r="AA96" s="69">
        <v>86</v>
      </c>
      <c r="AB96" s="71">
        <f t="shared" si="64"/>
        <v>1.8282483085718473E-3</v>
      </c>
      <c r="AC96" s="71">
        <f t="shared" si="63"/>
        <v>1.3917803500977665E-3</v>
      </c>
      <c r="AD96" s="75">
        <f t="shared" si="63"/>
        <v>1.4859625900010684E-3</v>
      </c>
      <c r="AP96" s="69">
        <v>78</v>
      </c>
      <c r="AQ96" s="71">
        <f t="shared" si="60"/>
        <v>6.373846058067581E-3</v>
      </c>
      <c r="AR96" s="71">
        <f t="shared" si="61"/>
        <v>5.7670890977637272E-3</v>
      </c>
      <c r="AS96" s="75">
        <f t="shared" si="62"/>
        <v>5.8980167603534866E-3</v>
      </c>
    </row>
    <row r="97" spans="27:45" x14ac:dyDescent="0.35">
      <c r="AA97" s="69">
        <v>87</v>
      </c>
      <c r="AB97" s="71">
        <f t="shared" si="64"/>
        <v>1.8282483085718473E-3</v>
      </c>
      <c r="AC97" s="71">
        <f t="shared" si="63"/>
        <v>1.3917803500977665E-3</v>
      </c>
      <c r="AD97" s="75">
        <f t="shared" si="63"/>
        <v>1.4859625900010684E-3</v>
      </c>
      <c r="AP97" s="69">
        <v>79</v>
      </c>
      <c r="AQ97" s="71">
        <f t="shared" si="60"/>
        <v>6.373846058067581E-3</v>
      </c>
      <c r="AR97" s="71">
        <f t="shared" si="61"/>
        <v>5.7670890977637272E-3</v>
      </c>
      <c r="AS97" s="75">
        <f t="shared" si="62"/>
        <v>5.8980167603534866E-3</v>
      </c>
    </row>
    <row r="98" spans="27:45" x14ac:dyDescent="0.35">
      <c r="AA98" s="69">
        <v>88</v>
      </c>
      <c r="AB98" s="71">
        <f t="shared" si="64"/>
        <v>1.8282483085718473E-3</v>
      </c>
      <c r="AC98" s="71">
        <f t="shared" si="63"/>
        <v>1.3917803500977665E-3</v>
      </c>
      <c r="AD98" s="75">
        <f t="shared" si="63"/>
        <v>1.4859625900010684E-3</v>
      </c>
      <c r="AP98" s="76">
        <f>AP97+0.999</f>
        <v>79.998999999999995</v>
      </c>
      <c r="AQ98" s="77">
        <f>AQ97</f>
        <v>6.373846058067581E-3</v>
      </c>
      <c r="AR98" s="77">
        <f t="shared" ref="AR98" si="65">AR97</f>
        <v>5.7670890977637272E-3</v>
      </c>
      <c r="AS98" s="78">
        <f t="shared" ref="AS98" si="66">AS97</f>
        <v>5.8980167603534866E-3</v>
      </c>
    </row>
    <row r="99" spans="27:45" x14ac:dyDescent="0.35">
      <c r="AA99" s="69">
        <v>89</v>
      </c>
      <c r="AB99" s="71">
        <f t="shared" si="64"/>
        <v>1.8282483085718473E-3</v>
      </c>
      <c r="AC99" s="71">
        <f t="shared" si="63"/>
        <v>1.3917803500977665E-3</v>
      </c>
      <c r="AD99" s="75">
        <f t="shared" si="63"/>
        <v>1.4859625900010684E-3</v>
      </c>
      <c r="AP99" s="72">
        <v>80</v>
      </c>
      <c r="AQ99" s="73">
        <f t="shared" ref="AQ99:AQ123" si="67">AB90</f>
        <v>1.8282483085718473E-3</v>
      </c>
      <c r="AR99" s="73">
        <f t="shared" ref="AR99:AR123" si="68">AC90</f>
        <v>1.3917803500977665E-3</v>
      </c>
      <c r="AS99" s="74">
        <f t="shared" ref="AS99:AS123" si="69">AD90</f>
        <v>1.4859625900010684E-3</v>
      </c>
    </row>
    <row r="100" spans="27:45" x14ac:dyDescent="0.35">
      <c r="AA100" s="69">
        <v>90</v>
      </c>
      <c r="AB100" s="71">
        <f t="shared" si="64"/>
        <v>1.8282483085718473E-3</v>
      </c>
      <c r="AC100" s="71">
        <f t="shared" si="63"/>
        <v>1.3917803500977665E-3</v>
      </c>
      <c r="AD100" s="75">
        <f t="shared" si="63"/>
        <v>1.4859625900010684E-3</v>
      </c>
      <c r="AP100" s="69">
        <v>81</v>
      </c>
      <c r="AQ100" s="71">
        <f t="shared" si="67"/>
        <v>1.8282483085718473E-3</v>
      </c>
      <c r="AR100" s="71">
        <f t="shared" si="68"/>
        <v>1.3917803500977665E-3</v>
      </c>
      <c r="AS100" s="75">
        <f t="shared" si="69"/>
        <v>1.4859625900010684E-3</v>
      </c>
    </row>
    <row r="101" spans="27:45" x14ac:dyDescent="0.35">
      <c r="AA101" s="69">
        <v>91</v>
      </c>
      <c r="AB101" s="71">
        <f t="shared" si="64"/>
        <v>1.8282483085718473E-3</v>
      </c>
      <c r="AC101" s="71">
        <f t="shared" si="63"/>
        <v>1.3917803500977665E-3</v>
      </c>
      <c r="AD101" s="75">
        <f t="shared" si="63"/>
        <v>1.4859625900010684E-3</v>
      </c>
      <c r="AP101" s="69">
        <v>82</v>
      </c>
      <c r="AQ101" s="71">
        <f t="shared" si="67"/>
        <v>1.8282483085718473E-3</v>
      </c>
      <c r="AR101" s="71">
        <f t="shared" si="68"/>
        <v>1.3917803500977665E-3</v>
      </c>
      <c r="AS101" s="75">
        <f t="shared" si="69"/>
        <v>1.4859625900010684E-3</v>
      </c>
    </row>
    <row r="102" spans="27:45" x14ac:dyDescent="0.35">
      <c r="AA102" s="69">
        <v>92</v>
      </c>
      <c r="AB102" s="71">
        <f t="shared" si="64"/>
        <v>1.8282483085718473E-3</v>
      </c>
      <c r="AC102" s="71">
        <f t="shared" si="63"/>
        <v>1.3917803500977665E-3</v>
      </c>
      <c r="AD102" s="75">
        <f t="shared" si="63"/>
        <v>1.4859625900010684E-3</v>
      </c>
      <c r="AP102" s="69">
        <v>83</v>
      </c>
      <c r="AQ102" s="71">
        <f t="shared" si="67"/>
        <v>1.8282483085718473E-3</v>
      </c>
      <c r="AR102" s="71">
        <f t="shared" si="68"/>
        <v>1.3917803500977665E-3</v>
      </c>
      <c r="AS102" s="75">
        <f t="shared" si="69"/>
        <v>1.4859625900010684E-3</v>
      </c>
    </row>
    <row r="103" spans="27:45" x14ac:dyDescent="0.35">
      <c r="AA103" s="69">
        <v>93</v>
      </c>
      <c r="AB103" s="71">
        <f t="shared" si="64"/>
        <v>1.8282483085718473E-3</v>
      </c>
      <c r="AC103" s="71">
        <f t="shared" si="63"/>
        <v>1.3917803500977665E-3</v>
      </c>
      <c r="AD103" s="75">
        <f t="shared" si="63"/>
        <v>1.4859625900010684E-3</v>
      </c>
      <c r="AP103" s="69">
        <v>84</v>
      </c>
      <c r="AQ103" s="71">
        <f t="shared" si="67"/>
        <v>1.8282483085718473E-3</v>
      </c>
      <c r="AR103" s="71">
        <f t="shared" si="68"/>
        <v>1.3917803500977665E-3</v>
      </c>
      <c r="AS103" s="75">
        <f t="shared" si="69"/>
        <v>1.4859625900010684E-3</v>
      </c>
    </row>
    <row r="104" spans="27:45" x14ac:dyDescent="0.35">
      <c r="AA104" s="69">
        <v>94</v>
      </c>
      <c r="AB104" s="71">
        <f t="shared" si="64"/>
        <v>1.8282483085718473E-3</v>
      </c>
      <c r="AC104" s="71">
        <f t="shared" si="63"/>
        <v>1.3917803500977665E-3</v>
      </c>
      <c r="AD104" s="75">
        <f t="shared" si="63"/>
        <v>1.4859625900010684E-3</v>
      </c>
      <c r="AP104" s="69">
        <v>85</v>
      </c>
      <c r="AQ104" s="71">
        <f t="shared" si="67"/>
        <v>1.8282483085718473E-3</v>
      </c>
      <c r="AR104" s="71">
        <f t="shared" si="68"/>
        <v>1.3917803500977665E-3</v>
      </c>
      <c r="AS104" s="75">
        <f t="shared" si="69"/>
        <v>1.4859625900010684E-3</v>
      </c>
    </row>
    <row r="105" spans="27:45" x14ac:dyDescent="0.35">
      <c r="AA105" s="69">
        <v>95</v>
      </c>
      <c r="AB105" s="71">
        <f t="shared" si="64"/>
        <v>1.8282483085718473E-3</v>
      </c>
      <c r="AC105" s="71">
        <f t="shared" si="63"/>
        <v>1.3917803500977665E-3</v>
      </c>
      <c r="AD105" s="75">
        <f t="shared" si="63"/>
        <v>1.4859625900010684E-3</v>
      </c>
      <c r="AP105" s="69">
        <v>86</v>
      </c>
      <c r="AQ105" s="71">
        <f t="shared" si="67"/>
        <v>1.8282483085718473E-3</v>
      </c>
      <c r="AR105" s="71">
        <f t="shared" si="68"/>
        <v>1.3917803500977665E-3</v>
      </c>
      <c r="AS105" s="75">
        <f t="shared" si="69"/>
        <v>1.4859625900010684E-3</v>
      </c>
    </row>
    <row r="106" spans="27:45" x14ac:dyDescent="0.35">
      <c r="AA106" s="69">
        <v>96</v>
      </c>
      <c r="AB106" s="71">
        <f t="shared" si="64"/>
        <v>1.8282483085718473E-3</v>
      </c>
      <c r="AC106" s="71">
        <f t="shared" ref="AC106:AC114" si="70">X$19</f>
        <v>1.3917803500977665E-3</v>
      </c>
      <c r="AD106" s="75">
        <f t="shared" ref="AD106:AD114" si="71">Y$19</f>
        <v>1.4859625900010684E-3</v>
      </c>
      <c r="AP106" s="69">
        <v>87</v>
      </c>
      <c r="AQ106" s="71">
        <f t="shared" si="67"/>
        <v>1.8282483085718473E-3</v>
      </c>
      <c r="AR106" s="71">
        <f t="shared" si="68"/>
        <v>1.3917803500977665E-3</v>
      </c>
      <c r="AS106" s="75">
        <f t="shared" si="69"/>
        <v>1.4859625900010684E-3</v>
      </c>
    </row>
    <row r="107" spans="27:45" x14ac:dyDescent="0.35">
      <c r="AA107" s="69">
        <v>97</v>
      </c>
      <c r="AB107" s="71">
        <f t="shared" si="64"/>
        <v>1.8282483085718473E-3</v>
      </c>
      <c r="AC107" s="71">
        <f t="shared" si="70"/>
        <v>1.3917803500977665E-3</v>
      </c>
      <c r="AD107" s="75">
        <f t="shared" si="71"/>
        <v>1.4859625900010684E-3</v>
      </c>
      <c r="AP107" s="69">
        <v>88</v>
      </c>
      <c r="AQ107" s="71">
        <f t="shared" si="67"/>
        <v>1.8282483085718473E-3</v>
      </c>
      <c r="AR107" s="71">
        <f t="shared" si="68"/>
        <v>1.3917803500977665E-3</v>
      </c>
      <c r="AS107" s="75">
        <f t="shared" si="69"/>
        <v>1.4859625900010684E-3</v>
      </c>
    </row>
    <row r="108" spans="27:45" x14ac:dyDescent="0.35">
      <c r="AA108" s="69">
        <v>98</v>
      </c>
      <c r="AB108" s="71">
        <f t="shared" si="64"/>
        <v>1.8282483085718473E-3</v>
      </c>
      <c r="AC108" s="71">
        <f t="shared" si="70"/>
        <v>1.3917803500977665E-3</v>
      </c>
      <c r="AD108" s="75">
        <f t="shared" si="71"/>
        <v>1.4859625900010684E-3</v>
      </c>
      <c r="AP108" s="69">
        <v>89</v>
      </c>
      <c r="AQ108" s="71">
        <f t="shared" si="67"/>
        <v>1.8282483085718473E-3</v>
      </c>
      <c r="AR108" s="71">
        <f t="shared" si="68"/>
        <v>1.3917803500977665E-3</v>
      </c>
      <c r="AS108" s="75">
        <f t="shared" si="69"/>
        <v>1.4859625900010684E-3</v>
      </c>
    </row>
    <row r="109" spans="27:45" x14ac:dyDescent="0.35">
      <c r="AA109" s="69">
        <v>99</v>
      </c>
      <c r="AB109" s="71">
        <f t="shared" si="64"/>
        <v>1.8282483085718473E-3</v>
      </c>
      <c r="AC109" s="71">
        <f t="shared" si="70"/>
        <v>1.3917803500977665E-3</v>
      </c>
      <c r="AD109" s="75">
        <f t="shared" si="71"/>
        <v>1.4859625900010684E-3</v>
      </c>
      <c r="AP109" s="69">
        <v>90</v>
      </c>
      <c r="AQ109" s="71">
        <f t="shared" si="67"/>
        <v>1.8282483085718473E-3</v>
      </c>
      <c r="AR109" s="71">
        <f t="shared" si="68"/>
        <v>1.3917803500977665E-3</v>
      </c>
      <c r="AS109" s="75">
        <f t="shared" si="69"/>
        <v>1.4859625900010684E-3</v>
      </c>
    </row>
    <row r="110" spans="27:45" x14ac:dyDescent="0.35">
      <c r="AA110" s="69">
        <v>100</v>
      </c>
      <c r="AB110" s="71">
        <f t="shared" si="64"/>
        <v>1.8282483085718473E-3</v>
      </c>
      <c r="AC110" s="71">
        <f t="shared" si="70"/>
        <v>1.3917803500977665E-3</v>
      </c>
      <c r="AD110" s="75">
        <f t="shared" si="71"/>
        <v>1.4859625900010684E-3</v>
      </c>
      <c r="AP110" s="69">
        <v>91</v>
      </c>
      <c r="AQ110" s="71">
        <f t="shared" si="67"/>
        <v>1.8282483085718473E-3</v>
      </c>
      <c r="AR110" s="71">
        <f t="shared" si="68"/>
        <v>1.3917803500977665E-3</v>
      </c>
      <c r="AS110" s="75">
        <f t="shared" si="69"/>
        <v>1.4859625900010684E-3</v>
      </c>
    </row>
    <row r="111" spans="27:45" x14ac:dyDescent="0.35">
      <c r="AA111" s="69">
        <v>101</v>
      </c>
      <c r="AB111" s="71">
        <f t="shared" si="64"/>
        <v>1.8282483085718473E-3</v>
      </c>
      <c r="AC111" s="71">
        <f t="shared" si="70"/>
        <v>1.3917803500977665E-3</v>
      </c>
      <c r="AD111" s="75">
        <f t="shared" si="71"/>
        <v>1.4859625900010684E-3</v>
      </c>
      <c r="AP111" s="69">
        <v>92</v>
      </c>
      <c r="AQ111" s="71">
        <f t="shared" si="67"/>
        <v>1.8282483085718473E-3</v>
      </c>
      <c r="AR111" s="71">
        <f t="shared" si="68"/>
        <v>1.3917803500977665E-3</v>
      </c>
      <c r="AS111" s="75">
        <f t="shared" si="69"/>
        <v>1.4859625900010684E-3</v>
      </c>
    </row>
    <row r="112" spans="27:45" x14ac:dyDescent="0.35">
      <c r="AA112" s="69">
        <v>102</v>
      </c>
      <c r="AB112" s="71">
        <f t="shared" si="64"/>
        <v>1.8282483085718473E-3</v>
      </c>
      <c r="AC112" s="71">
        <f t="shared" si="70"/>
        <v>1.3917803500977665E-3</v>
      </c>
      <c r="AD112" s="75">
        <f t="shared" si="71"/>
        <v>1.4859625900010684E-3</v>
      </c>
      <c r="AP112" s="69">
        <v>93</v>
      </c>
      <c r="AQ112" s="71">
        <f t="shared" si="67"/>
        <v>1.8282483085718473E-3</v>
      </c>
      <c r="AR112" s="71">
        <f t="shared" si="68"/>
        <v>1.3917803500977665E-3</v>
      </c>
      <c r="AS112" s="75">
        <f t="shared" si="69"/>
        <v>1.4859625900010684E-3</v>
      </c>
    </row>
    <row r="113" spans="27:45" x14ac:dyDescent="0.35">
      <c r="AA113" s="69">
        <v>103</v>
      </c>
      <c r="AB113" s="71">
        <f t="shared" si="64"/>
        <v>1.8282483085718473E-3</v>
      </c>
      <c r="AC113" s="71">
        <f t="shared" si="70"/>
        <v>1.3917803500977665E-3</v>
      </c>
      <c r="AD113" s="75">
        <f t="shared" si="71"/>
        <v>1.4859625900010684E-3</v>
      </c>
      <c r="AP113" s="69">
        <v>94</v>
      </c>
      <c r="AQ113" s="71">
        <f t="shared" si="67"/>
        <v>1.8282483085718473E-3</v>
      </c>
      <c r="AR113" s="71">
        <f t="shared" si="68"/>
        <v>1.3917803500977665E-3</v>
      </c>
      <c r="AS113" s="75">
        <f t="shared" si="69"/>
        <v>1.4859625900010684E-3</v>
      </c>
    </row>
    <row r="114" spans="27:45" x14ac:dyDescent="0.35">
      <c r="AA114" s="69">
        <v>104</v>
      </c>
      <c r="AB114" s="71">
        <f t="shared" si="64"/>
        <v>1.8282483085718473E-3</v>
      </c>
      <c r="AC114" s="71">
        <f t="shared" si="70"/>
        <v>1.3917803500977665E-3</v>
      </c>
      <c r="AD114" s="75">
        <f t="shared" si="71"/>
        <v>1.4859625900010684E-3</v>
      </c>
      <c r="AP114" s="69">
        <v>95</v>
      </c>
      <c r="AQ114" s="71">
        <f t="shared" si="67"/>
        <v>1.8282483085718473E-3</v>
      </c>
      <c r="AR114" s="71">
        <f t="shared" si="68"/>
        <v>1.3917803500977665E-3</v>
      </c>
      <c r="AS114" s="75">
        <f t="shared" si="69"/>
        <v>1.4859625900010684E-3</v>
      </c>
    </row>
    <row r="115" spans="27:45" x14ac:dyDescent="0.35">
      <c r="AA115" s="70">
        <v>105</v>
      </c>
      <c r="AB115" s="7"/>
      <c r="AC115" s="7"/>
      <c r="AD115" s="65"/>
      <c r="AP115" s="69">
        <v>96</v>
      </c>
      <c r="AQ115" s="71">
        <f t="shared" si="67"/>
        <v>1.8282483085718473E-3</v>
      </c>
      <c r="AR115" s="71">
        <f t="shared" si="68"/>
        <v>1.3917803500977665E-3</v>
      </c>
      <c r="AS115" s="75">
        <f t="shared" si="69"/>
        <v>1.4859625900010684E-3</v>
      </c>
    </row>
    <row r="116" spans="27:45" x14ac:dyDescent="0.35">
      <c r="AP116" s="69">
        <v>97</v>
      </c>
      <c r="AQ116" s="71">
        <f t="shared" si="67"/>
        <v>1.8282483085718473E-3</v>
      </c>
      <c r="AR116" s="71">
        <f t="shared" si="68"/>
        <v>1.3917803500977665E-3</v>
      </c>
      <c r="AS116" s="75">
        <f t="shared" si="69"/>
        <v>1.4859625900010684E-3</v>
      </c>
    </row>
    <row r="117" spans="27:45" x14ac:dyDescent="0.35">
      <c r="AP117" s="69">
        <v>98</v>
      </c>
      <c r="AQ117" s="71">
        <f t="shared" si="67"/>
        <v>1.8282483085718473E-3</v>
      </c>
      <c r="AR117" s="71">
        <f t="shared" si="68"/>
        <v>1.3917803500977665E-3</v>
      </c>
      <c r="AS117" s="75">
        <f t="shared" si="69"/>
        <v>1.4859625900010684E-3</v>
      </c>
    </row>
    <row r="118" spans="27:45" x14ac:dyDescent="0.35">
      <c r="AP118" s="69">
        <v>99</v>
      </c>
      <c r="AQ118" s="71">
        <f t="shared" si="67"/>
        <v>1.8282483085718473E-3</v>
      </c>
      <c r="AR118" s="71">
        <f t="shared" si="68"/>
        <v>1.3917803500977665E-3</v>
      </c>
      <c r="AS118" s="75">
        <f t="shared" si="69"/>
        <v>1.4859625900010684E-3</v>
      </c>
    </row>
    <row r="119" spans="27:45" x14ac:dyDescent="0.35">
      <c r="AP119" s="69">
        <v>100</v>
      </c>
      <c r="AQ119" s="71">
        <f t="shared" si="67"/>
        <v>1.8282483085718473E-3</v>
      </c>
      <c r="AR119" s="71">
        <f t="shared" si="68"/>
        <v>1.3917803500977665E-3</v>
      </c>
      <c r="AS119" s="75">
        <f t="shared" si="69"/>
        <v>1.4859625900010684E-3</v>
      </c>
    </row>
    <row r="120" spans="27:45" x14ac:dyDescent="0.35">
      <c r="AP120" s="69">
        <v>101</v>
      </c>
      <c r="AQ120" s="71">
        <f t="shared" si="67"/>
        <v>1.8282483085718473E-3</v>
      </c>
      <c r="AR120" s="71">
        <f t="shared" si="68"/>
        <v>1.3917803500977665E-3</v>
      </c>
      <c r="AS120" s="75">
        <f t="shared" si="69"/>
        <v>1.4859625900010684E-3</v>
      </c>
    </row>
    <row r="121" spans="27:45" x14ac:dyDescent="0.35">
      <c r="AP121" s="69">
        <v>102</v>
      </c>
      <c r="AQ121" s="71">
        <f t="shared" si="67"/>
        <v>1.8282483085718473E-3</v>
      </c>
      <c r="AR121" s="71">
        <f t="shared" si="68"/>
        <v>1.3917803500977665E-3</v>
      </c>
      <c r="AS121" s="75">
        <f t="shared" si="69"/>
        <v>1.4859625900010684E-3</v>
      </c>
    </row>
    <row r="122" spans="27:45" x14ac:dyDescent="0.35">
      <c r="AP122" s="69">
        <v>103</v>
      </c>
      <c r="AQ122" s="71">
        <f t="shared" si="67"/>
        <v>1.8282483085718473E-3</v>
      </c>
      <c r="AR122" s="71">
        <f t="shared" si="68"/>
        <v>1.3917803500977665E-3</v>
      </c>
      <c r="AS122" s="75">
        <f t="shared" si="69"/>
        <v>1.4859625900010684E-3</v>
      </c>
    </row>
    <row r="123" spans="27:45" x14ac:dyDescent="0.35">
      <c r="AP123" s="69">
        <v>104</v>
      </c>
      <c r="AQ123" s="71">
        <f t="shared" si="67"/>
        <v>1.8282483085718473E-3</v>
      </c>
      <c r="AR123" s="71">
        <f t="shared" si="68"/>
        <v>1.3917803500977665E-3</v>
      </c>
      <c r="AS123" s="75">
        <f t="shared" si="69"/>
        <v>1.4859625900010684E-3</v>
      </c>
    </row>
    <row r="124" spans="27:45" x14ac:dyDescent="0.35">
      <c r="AP124" s="76">
        <f>AP123+0.999</f>
        <v>104.999</v>
      </c>
      <c r="AQ124" s="77">
        <f>AQ123</f>
        <v>1.8282483085718473E-3</v>
      </c>
      <c r="AR124" s="77">
        <f t="shared" ref="AR124" si="72">AR123</f>
        <v>1.3917803500977665E-3</v>
      </c>
      <c r="AS124" s="78">
        <f t="shared" ref="AS124" si="73">AS123</f>
        <v>1.4859625900010684E-3</v>
      </c>
    </row>
    <row r="125" spans="27:45" x14ac:dyDescent="0.35">
      <c r="AP125" s="70">
        <v>105</v>
      </c>
      <c r="AQ125" s="7">
        <v>0</v>
      </c>
      <c r="AR125" s="7">
        <v>0</v>
      </c>
      <c r="AS125" s="65">
        <v>0</v>
      </c>
    </row>
  </sheetData>
  <mergeCells count="30">
    <mergeCell ref="AA6:AD6"/>
    <mergeCell ref="AP6:AS6"/>
    <mergeCell ref="AP8:AP9"/>
    <mergeCell ref="AQ8:AQ9"/>
    <mergeCell ref="AR8:AR9"/>
    <mergeCell ref="AS8:AS9"/>
    <mergeCell ref="AD8:AD9"/>
    <mergeCell ref="W8:W9"/>
    <mergeCell ref="X8:X9"/>
    <mergeCell ref="Y8:Y9"/>
    <mergeCell ref="AB8:AB9"/>
    <mergeCell ref="AC8:AC9"/>
    <mergeCell ref="AA8:AA9"/>
    <mergeCell ref="Q6:T6"/>
    <mergeCell ref="V8:V9"/>
    <mergeCell ref="O8:O9"/>
    <mergeCell ref="Q8:Q9"/>
    <mergeCell ref="R8:R9"/>
    <mergeCell ref="S8:S9"/>
    <mergeCell ref="T8:T9"/>
    <mergeCell ref="L1:O1"/>
    <mergeCell ref="A8:A9"/>
    <mergeCell ref="B8:C8"/>
    <mergeCell ref="D8:D9"/>
    <mergeCell ref="G8:G9"/>
    <mergeCell ref="H8:I8"/>
    <mergeCell ref="J8:J9"/>
    <mergeCell ref="L8:L9"/>
    <mergeCell ref="M8:M9"/>
    <mergeCell ref="N8:N9"/>
  </mergeCells>
  <conditionalFormatting sqref="R10:T19">
    <cfRule type="dataBar" priority="5">
      <dataBar>
        <cfvo type="min"/>
        <cfvo type="max"/>
        <color rgb="FFFFB628"/>
      </dataBar>
    </cfRule>
  </conditionalFormatting>
  <conditionalFormatting sqref="W10:Y19">
    <cfRule type="dataBar" priority="1">
      <dataBar>
        <cfvo type="min"/>
        <cfvo type="max"/>
        <color rgb="FF63C384"/>
      </dataBar>
    </cfRule>
  </conditionalFormatting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7" zoomScale="55" zoomScaleNormal="55" workbookViewId="0">
      <selection activeCell="L30" sqref="L30"/>
    </sheetView>
  </sheetViews>
  <sheetFormatPr baseColWidth="10" defaultColWidth="11.54296875" defaultRowHeight="14.5" x14ac:dyDescent="0.35"/>
  <cols>
    <col min="1" max="1" width="22.7265625" style="1" customWidth="1"/>
    <col min="2" max="2" width="10" style="1" bestFit="1" customWidth="1"/>
    <col min="3" max="6" width="10.7265625" style="1" bestFit="1" customWidth="1"/>
    <col min="7" max="7" width="17.1796875" style="1" bestFit="1" customWidth="1"/>
    <col min="8" max="8" width="8.81640625" style="1" bestFit="1" customWidth="1"/>
    <col min="9" max="10" width="11.54296875" style="1"/>
    <col min="11" max="11" width="19.453125" style="1" customWidth="1"/>
    <col min="12" max="12" width="13" style="1" customWidth="1"/>
    <col min="13" max="13" width="14.26953125" style="1" customWidth="1"/>
    <col min="14" max="14" width="15.26953125" style="1" customWidth="1"/>
    <col min="15" max="16384" width="11.54296875" style="1"/>
  </cols>
  <sheetData>
    <row r="1" spans="1:14" ht="18.5" x14ac:dyDescent="0.45">
      <c r="A1" s="19" t="s">
        <v>0</v>
      </c>
      <c r="B1" s="19"/>
      <c r="C1" s="19"/>
      <c r="D1" s="19"/>
      <c r="E1" s="19"/>
      <c r="F1" s="19"/>
      <c r="G1" s="19"/>
      <c r="H1" s="19"/>
      <c r="K1" s="89" t="s">
        <v>67</v>
      </c>
      <c r="L1" s="89"/>
      <c r="M1" s="89"/>
      <c r="N1" s="89"/>
    </row>
    <row r="2" spans="1:14" x14ac:dyDescent="0.35">
      <c r="A2" s="19" t="s">
        <v>48</v>
      </c>
      <c r="B2" s="19"/>
      <c r="C2" s="19"/>
      <c r="D2" s="19"/>
      <c r="E2" s="19"/>
      <c r="F2" s="19"/>
      <c r="G2" s="19"/>
      <c r="H2" s="19"/>
    </row>
    <row r="3" spans="1:14" x14ac:dyDescent="0.35">
      <c r="A3" s="19" t="s">
        <v>21</v>
      </c>
      <c r="B3" s="19"/>
      <c r="C3" s="19"/>
      <c r="D3" s="19"/>
      <c r="E3" s="19"/>
      <c r="F3" s="19"/>
      <c r="G3" s="19"/>
      <c r="H3" s="19"/>
      <c r="K3" s="19" t="s">
        <v>0</v>
      </c>
    </row>
    <row r="4" spans="1:14" x14ac:dyDescent="0.35">
      <c r="A4" s="36" t="s">
        <v>3</v>
      </c>
      <c r="B4" s="19"/>
      <c r="C4" s="19"/>
      <c r="D4" s="19"/>
      <c r="E4" s="19"/>
      <c r="F4" s="19"/>
      <c r="G4" s="19"/>
      <c r="H4" s="19"/>
      <c r="K4" s="19" t="s">
        <v>70</v>
      </c>
    </row>
    <row r="5" spans="1:14" x14ac:dyDescent="0.35">
      <c r="K5" s="19" t="s">
        <v>21</v>
      </c>
    </row>
    <row r="8" spans="1:14" ht="15" customHeight="1" x14ac:dyDescent="0.35">
      <c r="A8" s="111" t="s">
        <v>24</v>
      </c>
      <c r="B8" s="106" t="s">
        <v>49</v>
      </c>
      <c r="C8" s="107"/>
      <c r="D8" s="107"/>
      <c r="E8" s="107"/>
      <c r="F8" s="107"/>
      <c r="G8" s="108"/>
      <c r="H8" s="109" t="s">
        <v>8</v>
      </c>
      <c r="K8" s="90" t="s">
        <v>49</v>
      </c>
      <c r="L8" s="96" t="s">
        <v>65</v>
      </c>
      <c r="M8" s="94" t="s">
        <v>69</v>
      </c>
      <c r="N8" s="101" t="s">
        <v>66</v>
      </c>
    </row>
    <row r="9" spans="1:14" x14ac:dyDescent="0.35">
      <c r="A9" s="112"/>
      <c r="B9" s="30" t="s">
        <v>50</v>
      </c>
      <c r="C9" s="31" t="s">
        <v>51</v>
      </c>
      <c r="D9" s="31" t="s">
        <v>52</v>
      </c>
      <c r="E9" s="31" t="s">
        <v>53</v>
      </c>
      <c r="F9" s="31" t="s">
        <v>54</v>
      </c>
      <c r="G9" s="32" t="s">
        <v>55</v>
      </c>
      <c r="H9" s="110"/>
      <c r="K9" s="91"/>
      <c r="L9" s="97"/>
      <c r="M9" s="95"/>
      <c r="N9" s="102"/>
    </row>
    <row r="10" spans="1:14" ht="14.5" customHeight="1" x14ac:dyDescent="0.35">
      <c r="A10" s="28" t="s">
        <v>25</v>
      </c>
      <c r="B10" s="20">
        <v>130</v>
      </c>
      <c r="C10" s="20">
        <v>139</v>
      </c>
      <c r="D10" s="20">
        <v>81</v>
      </c>
      <c r="E10" s="20">
        <v>76</v>
      </c>
      <c r="F10" s="20">
        <v>34</v>
      </c>
      <c r="G10" s="20">
        <v>14</v>
      </c>
      <c r="H10" s="24">
        <v>473</v>
      </c>
      <c r="K10" s="8" t="s">
        <v>50</v>
      </c>
      <c r="L10" s="20">
        <v>590122</v>
      </c>
      <c r="M10" s="12">
        <f>N10-L10</f>
        <v>1026159</v>
      </c>
      <c r="N10" s="21">
        <v>1616281</v>
      </c>
    </row>
    <row r="11" spans="1:14" ht="28.9" customHeight="1" x14ac:dyDescent="0.35">
      <c r="A11" s="28" t="s">
        <v>26</v>
      </c>
      <c r="B11" s="20">
        <v>13612</v>
      </c>
      <c r="C11" s="20">
        <v>12174</v>
      </c>
      <c r="D11" s="20">
        <v>7399</v>
      </c>
      <c r="E11" s="20">
        <v>7607</v>
      </c>
      <c r="F11" s="20">
        <v>3485</v>
      </c>
      <c r="G11" s="20">
        <v>1483</v>
      </c>
      <c r="H11" s="24">
        <v>45760</v>
      </c>
      <c r="K11" s="8" t="s">
        <v>51</v>
      </c>
      <c r="L11" s="20">
        <v>310274</v>
      </c>
      <c r="M11" s="12">
        <f t="shared" ref="M11:M15" si="0">N11-L11</f>
        <v>924644</v>
      </c>
      <c r="N11" s="21">
        <v>1234918</v>
      </c>
    </row>
    <row r="12" spans="1:14" ht="28.9" customHeight="1" x14ac:dyDescent="0.35">
      <c r="A12" s="28" t="s">
        <v>27</v>
      </c>
      <c r="B12" s="20">
        <v>164713</v>
      </c>
      <c r="C12" s="20">
        <v>99958</v>
      </c>
      <c r="D12" s="20">
        <v>45294</v>
      </c>
      <c r="E12" s="20">
        <v>37362</v>
      </c>
      <c r="F12" s="20">
        <v>13426</v>
      </c>
      <c r="G12" s="20">
        <v>4108</v>
      </c>
      <c r="H12" s="24">
        <v>364860</v>
      </c>
      <c r="K12" s="8" t="s">
        <v>52</v>
      </c>
      <c r="L12" s="20">
        <v>116064</v>
      </c>
      <c r="M12" s="12">
        <f t="shared" si="0"/>
        <v>517589</v>
      </c>
      <c r="N12" s="21">
        <v>633653</v>
      </c>
    </row>
    <row r="13" spans="1:14" ht="14.5" customHeight="1" x14ac:dyDescent="0.35">
      <c r="A13" s="28" t="s">
        <v>28</v>
      </c>
      <c r="B13" s="20">
        <v>96970</v>
      </c>
      <c r="C13" s="20">
        <v>45349</v>
      </c>
      <c r="D13" s="20">
        <v>19330</v>
      </c>
      <c r="E13" s="20">
        <v>12940</v>
      </c>
      <c r="F13" s="20">
        <v>4003</v>
      </c>
      <c r="G13" s="20">
        <v>1625</v>
      </c>
      <c r="H13" s="24">
        <v>180216</v>
      </c>
      <c r="K13" s="8" t="s">
        <v>53</v>
      </c>
      <c r="L13" s="20">
        <v>84467</v>
      </c>
      <c r="M13" s="12">
        <f t="shared" si="0"/>
        <v>457465</v>
      </c>
      <c r="N13" s="21">
        <v>541932</v>
      </c>
    </row>
    <row r="14" spans="1:14" x14ac:dyDescent="0.35">
      <c r="A14" s="28" t="s">
        <v>29</v>
      </c>
      <c r="B14" s="20">
        <v>74662</v>
      </c>
      <c r="C14" s="20">
        <v>33700</v>
      </c>
      <c r="D14" s="20">
        <v>15512</v>
      </c>
      <c r="E14" s="20">
        <v>9491</v>
      </c>
      <c r="F14" s="20">
        <v>3973</v>
      </c>
      <c r="G14" s="20">
        <v>2304</v>
      </c>
      <c r="H14" s="24">
        <v>139641</v>
      </c>
      <c r="K14" s="8" t="s">
        <v>54</v>
      </c>
      <c r="L14" s="20">
        <v>32816</v>
      </c>
      <c r="M14" s="12">
        <f t="shared" si="0"/>
        <v>194135</v>
      </c>
      <c r="N14" s="21">
        <v>226951</v>
      </c>
    </row>
    <row r="15" spans="1:14" x14ac:dyDescent="0.35">
      <c r="A15" s="28" t="s">
        <v>30</v>
      </c>
      <c r="B15" s="20">
        <v>23032</v>
      </c>
      <c r="C15" s="20">
        <v>16480</v>
      </c>
      <c r="D15" s="20">
        <v>10577</v>
      </c>
      <c r="E15" s="20">
        <v>9707</v>
      </c>
      <c r="F15" s="20">
        <v>4822</v>
      </c>
      <c r="G15" s="20">
        <v>3311</v>
      </c>
      <c r="H15" s="24">
        <v>67930</v>
      </c>
      <c r="K15" s="8" t="s">
        <v>68</v>
      </c>
      <c r="L15" s="20">
        <v>14977</v>
      </c>
      <c r="M15" s="12">
        <f t="shared" si="0"/>
        <v>97056</v>
      </c>
      <c r="N15" s="21">
        <v>112033</v>
      </c>
    </row>
    <row r="16" spans="1:14" x14ac:dyDescent="0.35">
      <c r="A16" s="28" t="s">
        <v>56</v>
      </c>
      <c r="B16" s="20">
        <v>147973</v>
      </c>
      <c r="C16" s="20">
        <v>84369</v>
      </c>
      <c r="D16" s="20">
        <v>12196</v>
      </c>
      <c r="E16" s="20">
        <v>3847</v>
      </c>
      <c r="F16" s="20">
        <v>1418</v>
      </c>
      <c r="G16" s="20">
        <v>1080</v>
      </c>
      <c r="H16" s="24">
        <v>250882</v>
      </c>
      <c r="K16" s="9" t="s">
        <v>8</v>
      </c>
      <c r="L16" s="10">
        <f>SUM(L10:L15)</f>
        <v>1148720</v>
      </c>
      <c r="M16" s="13">
        <f t="shared" ref="M16:N16" si="1">SUM(M10:M15)</f>
        <v>3217048</v>
      </c>
      <c r="N16" s="11">
        <f t="shared" si="1"/>
        <v>4365768</v>
      </c>
    </row>
    <row r="17" spans="1:14" ht="28.9" customHeight="1" x14ac:dyDescent="0.35">
      <c r="A17" s="28" t="s">
        <v>57</v>
      </c>
      <c r="B17" s="20">
        <v>69030</v>
      </c>
      <c r="C17" s="20">
        <v>18106</v>
      </c>
      <c r="D17" s="20">
        <v>5675</v>
      </c>
      <c r="E17" s="20">
        <v>3437</v>
      </c>
      <c r="F17" s="20">
        <v>1656</v>
      </c>
      <c r="G17" s="20">
        <v>1054</v>
      </c>
      <c r="H17" s="24">
        <v>98958</v>
      </c>
      <c r="K17" s="52"/>
      <c r="L17" s="5"/>
      <c r="M17" s="5"/>
      <c r="N17" s="5"/>
    </row>
    <row r="18" spans="1:14" ht="15" customHeight="1" x14ac:dyDescent="0.35">
      <c r="A18" s="29" t="s">
        <v>8</v>
      </c>
      <c r="B18" s="26">
        <v>590122</v>
      </c>
      <c r="C18" s="26">
        <v>310274</v>
      </c>
      <c r="D18" s="26">
        <v>116064</v>
      </c>
      <c r="E18" s="26">
        <v>84467</v>
      </c>
      <c r="F18" s="26">
        <v>32816</v>
      </c>
      <c r="G18" s="26">
        <v>14977</v>
      </c>
      <c r="H18" s="27">
        <v>1148720</v>
      </c>
      <c r="K18" s="90" t="s">
        <v>49</v>
      </c>
      <c r="L18" s="96" t="s">
        <v>65</v>
      </c>
      <c r="M18" s="94" t="s">
        <v>69</v>
      </c>
      <c r="N18" s="101" t="s">
        <v>66</v>
      </c>
    </row>
    <row r="19" spans="1:14" x14ac:dyDescent="0.35">
      <c r="K19" s="91"/>
      <c r="L19" s="97"/>
      <c r="M19" s="95"/>
      <c r="N19" s="102"/>
    </row>
    <row r="20" spans="1:14" x14ac:dyDescent="0.35">
      <c r="K20" s="8" t="s">
        <v>50</v>
      </c>
      <c r="L20" s="43">
        <f>L10/$N$16</f>
        <v>0.13517026099417101</v>
      </c>
      <c r="M20" s="39">
        <f>M10/$N$16</f>
        <v>0.23504661722748438</v>
      </c>
      <c r="N20" s="45">
        <f>N10/$N$16</f>
        <v>0.37021687822165539</v>
      </c>
    </row>
    <row r="21" spans="1:14" x14ac:dyDescent="0.35">
      <c r="A21" s="19" t="s">
        <v>0</v>
      </c>
      <c r="B21" s="19"/>
      <c r="C21" s="19"/>
      <c r="D21" s="19"/>
      <c r="E21" s="19"/>
      <c r="F21" s="19"/>
      <c r="G21" s="19"/>
      <c r="H21" s="19"/>
      <c r="K21" s="8" t="s">
        <v>51</v>
      </c>
      <c r="L21" s="43">
        <f t="shared" ref="L21:M25" si="2">L11/$N$16</f>
        <v>7.1069740764969649E-2</v>
      </c>
      <c r="M21" s="39">
        <f t="shared" si="2"/>
        <v>0.21179412190478283</v>
      </c>
      <c r="N21" s="45">
        <f t="shared" ref="N21" si="3">N11/$N$16</f>
        <v>0.2828638626697525</v>
      </c>
    </row>
    <row r="22" spans="1:14" x14ac:dyDescent="0.35">
      <c r="A22" s="19" t="s">
        <v>48</v>
      </c>
      <c r="B22" s="19"/>
      <c r="C22" s="19"/>
      <c r="D22" s="19"/>
      <c r="E22" s="19"/>
      <c r="F22" s="19"/>
      <c r="G22" s="19"/>
      <c r="H22" s="19"/>
      <c r="K22" s="8" t="s">
        <v>52</v>
      </c>
      <c r="L22" s="43">
        <f t="shared" si="2"/>
        <v>2.658501322104152E-2</v>
      </c>
      <c r="M22" s="39">
        <f t="shared" si="2"/>
        <v>0.11855623111443393</v>
      </c>
      <c r="N22" s="45">
        <f t="shared" ref="N22" si="4">N12/$N$16</f>
        <v>0.14514124433547546</v>
      </c>
    </row>
    <row r="23" spans="1:14" x14ac:dyDescent="0.35">
      <c r="A23" s="19" t="s">
        <v>21</v>
      </c>
      <c r="B23" s="19"/>
      <c r="C23" s="19"/>
      <c r="D23" s="19"/>
      <c r="E23" s="19"/>
      <c r="F23" s="19"/>
      <c r="G23" s="19"/>
      <c r="H23" s="19"/>
      <c r="K23" s="8" t="s">
        <v>53</v>
      </c>
      <c r="L23" s="43">
        <f t="shared" si="2"/>
        <v>1.9347569545610302E-2</v>
      </c>
      <c r="M23" s="39">
        <f t="shared" si="2"/>
        <v>0.10478454191793975</v>
      </c>
      <c r="N23" s="45">
        <f t="shared" ref="N23" si="5">N13/$N$16</f>
        <v>0.12413211146355005</v>
      </c>
    </row>
    <row r="24" spans="1:14" x14ac:dyDescent="0.35">
      <c r="A24" s="37" t="s">
        <v>19</v>
      </c>
      <c r="B24" s="19"/>
      <c r="C24" s="19"/>
      <c r="D24" s="19"/>
      <c r="E24" s="19"/>
      <c r="F24" s="19"/>
      <c r="G24" s="19"/>
      <c r="H24" s="19"/>
      <c r="K24" s="8" t="s">
        <v>54</v>
      </c>
      <c r="L24" s="43">
        <f t="shared" si="2"/>
        <v>7.5166614442178327E-3</v>
      </c>
      <c r="M24" s="39">
        <f t="shared" si="2"/>
        <v>4.4467548435922384E-2</v>
      </c>
      <c r="N24" s="45">
        <f t="shared" ref="N24" si="6">N14/$N$16</f>
        <v>5.1984209880140221E-2</v>
      </c>
    </row>
    <row r="25" spans="1:14" x14ac:dyDescent="0.35">
      <c r="K25" s="8" t="s">
        <v>68</v>
      </c>
      <c r="L25" s="43">
        <f t="shared" si="2"/>
        <v>3.4305533413594128E-3</v>
      </c>
      <c r="M25" s="39">
        <f t="shared" si="2"/>
        <v>2.2231140088066981E-2</v>
      </c>
      <c r="N25" s="45">
        <f t="shared" ref="N25" si="7">N15/$N$16</f>
        <v>2.5661693429426393E-2</v>
      </c>
    </row>
    <row r="26" spans="1:14" x14ac:dyDescent="0.35">
      <c r="K26" s="9" t="s">
        <v>8</v>
      </c>
      <c r="L26" s="59">
        <f>SUM(L20:L25)</f>
        <v>0.26311979931136964</v>
      </c>
      <c r="M26" s="42">
        <f t="shared" ref="M26:N26" si="8">SUM(M20:M25)</f>
        <v>0.73688020068863014</v>
      </c>
      <c r="N26" s="44">
        <f t="shared" si="8"/>
        <v>1</v>
      </c>
    </row>
    <row r="28" spans="1:14" ht="15" customHeight="1" x14ac:dyDescent="0.35">
      <c r="A28" s="111" t="s">
        <v>24</v>
      </c>
      <c r="B28" s="106" t="s">
        <v>49</v>
      </c>
      <c r="C28" s="107"/>
      <c r="D28" s="107"/>
      <c r="E28" s="107"/>
      <c r="F28" s="107"/>
      <c r="G28" s="108"/>
      <c r="H28" s="109" t="s">
        <v>8</v>
      </c>
      <c r="K28" s="90" t="s">
        <v>49</v>
      </c>
      <c r="L28" s="96" t="s">
        <v>65</v>
      </c>
      <c r="M28" s="94" t="s">
        <v>69</v>
      </c>
      <c r="N28" s="101" t="s">
        <v>66</v>
      </c>
    </row>
    <row r="29" spans="1:14" x14ac:dyDescent="0.35">
      <c r="A29" s="112"/>
      <c r="B29" s="31" t="s">
        <v>50</v>
      </c>
      <c r="C29" s="31" t="s">
        <v>51</v>
      </c>
      <c r="D29" s="31" t="s">
        <v>52</v>
      </c>
      <c r="E29" s="31" t="s">
        <v>53</v>
      </c>
      <c r="F29" s="31" t="s">
        <v>54</v>
      </c>
      <c r="G29" s="31" t="s">
        <v>55</v>
      </c>
      <c r="H29" s="113"/>
      <c r="K29" s="91"/>
      <c r="L29" s="97"/>
      <c r="M29" s="95"/>
      <c r="N29" s="102"/>
    </row>
    <row r="30" spans="1:14" x14ac:dyDescent="0.35">
      <c r="A30" s="28" t="s">
        <v>25</v>
      </c>
      <c r="B30" s="20">
        <v>347</v>
      </c>
      <c r="C30" s="20">
        <v>471</v>
      </c>
      <c r="D30" s="20">
        <v>324</v>
      </c>
      <c r="E30" s="20">
        <v>328</v>
      </c>
      <c r="F30" s="20">
        <v>149</v>
      </c>
      <c r="G30" s="20">
        <v>50</v>
      </c>
      <c r="H30" s="24">
        <v>1670</v>
      </c>
      <c r="K30" s="8" t="s">
        <v>50</v>
      </c>
      <c r="L30" s="60">
        <f>L10/L$16</f>
        <v>0.51372135942614383</v>
      </c>
      <c r="M30" s="39">
        <f t="shared" ref="M30:N30" si="9">M10/M$16</f>
        <v>0.31897534634236108</v>
      </c>
      <c r="N30" s="45">
        <f t="shared" si="9"/>
        <v>0.37021687822165539</v>
      </c>
    </row>
    <row r="31" spans="1:14" ht="29" x14ac:dyDescent="0.35">
      <c r="A31" s="28" t="s">
        <v>26</v>
      </c>
      <c r="B31" s="20">
        <v>33064</v>
      </c>
      <c r="C31" s="20">
        <v>41133</v>
      </c>
      <c r="D31" s="20">
        <v>33513</v>
      </c>
      <c r="E31" s="20">
        <v>39778</v>
      </c>
      <c r="F31" s="20">
        <v>19590</v>
      </c>
      <c r="G31" s="20">
        <v>9429</v>
      </c>
      <c r="H31" s="24">
        <v>176508</v>
      </c>
      <c r="K31" s="8" t="s">
        <v>51</v>
      </c>
      <c r="L31" s="43">
        <f t="shared" ref="L31:N35" si="10">L11/L$16</f>
        <v>0.27010411588550737</v>
      </c>
      <c r="M31" s="39">
        <f t="shared" si="10"/>
        <v>0.28742001984427962</v>
      </c>
      <c r="N31" s="45">
        <f t="shared" si="10"/>
        <v>0.2828638626697525</v>
      </c>
    </row>
    <row r="32" spans="1:14" ht="29" x14ac:dyDescent="0.35">
      <c r="A32" s="28" t="s">
        <v>27</v>
      </c>
      <c r="B32" s="20">
        <v>314975</v>
      </c>
      <c r="C32" s="20">
        <v>249629</v>
      </c>
      <c r="D32" s="20">
        <v>163169</v>
      </c>
      <c r="E32" s="20">
        <v>169259</v>
      </c>
      <c r="F32" s="20">
        <v>62951</v>
      </c>
      <c r="G32" s="20">
        <v>18841</v>
      </c>
      <c r="H32" s="24">
        <v>978824</v>
      </c>
      <c r="K32" s="8" t="s">
        <v>52</v>
      </c>
      <c r="L32" s="43">
        <f t="shared" si="10"/>
        <v>0.10103767671843443</v>
      </c>
      <c r="M32" s="39">
        <f t="shared" si="10"/>
        <v>0.16088942409314377</v>
      </c>
      <c r="N32" s="45">
        <f t="shared" si="10"/>
        <v>0.14514124433547546</v>
      </c>
    </row>
    <row r="33" spans="1:14" ht="29" x14ac:dyDescent="0.35">
      <c r="A33" s="28" t="s">
        <v>28</v>
      </c>
      <c r="B33" s="20">
        <v>271084</v>
      </c>
      <c r="C33" s="20">
        <v>187686</v>
      </c>
      <c r="D33" s="20">
        <v>127391</v>
      </c>
      <c r="E33" s="20">
        <v>109619</v>
      </c>
      <c r="F33" s="20">
        <v>37249</v>
      </c>
      <c r="G33" s="20">
        <v>13983</v>
      </c>
      <c r="H33" s="24">
        <v>747012</v>
      </c>
      <c r="K33" s="8" t="s">
        <v>53</v>
      </c>
      <c r="L33" s="43">
        <f t="shared" si="10"/>
        <v>7.3531408872484161E-2</v>
      </c>
      <c r="M33" s="39">
        <f t="shared" si="10"/>
        <v>0.14220024071757711</v>
      </c>
      <c r="N33" s="45">
        <f t="shared" si="10"/>
        <v>0.12413211146355005</v>
      </c>
    </row>
    <row r="34" spans="1:14" x14ac:dyDescent="0.35">
      <c r="A34" s="28" t="s">
        <v>29</v>
      </c>
      <c r="B34" s="20">
        <v>238164</v>
      </c>
      <c r="C34" s="20">
        <v>160427</v>
      </c>
      <c r="D34" s="20">
        <v>107396</v>
      </c>
      <c r="E34" s="20">
        <v>74059</v>
      </c>
      <c r="F34" s="20">
        <v>31733</v>
      </c>
      <c r="G34" s="20">
        <v>17131</v>
      </c>
      <c r="H34" s="24">
        <v>628911</v>
      </c>
      <c r="K34" s="8" t="s">
        <v>54</v>
      </c>
      <c r="L34" s="43">
        <f t="shared" si="10"/>
        <v>2.8567448986698239E-2</v>
      </c>
      <c r="M34" s="39">
        <f t="shared" si="10"/>
        <v>6.0345695805595692E-2</v>
      </c>
      <c r="N34" s="45">
        <f t="shared" si="10"/>
        <v>5.1984209880140221E-2</v>
      </c>
    </row>
    <row r="35" spans="1:14" x14ac:dyDescent="0.35">
      <c r="A35" s="28" t="s">
        <v>30</v>
      </c>
      <c r="B35" s="20">
        <v>108082</v>
      </c>
      <c r="C35" s="20">
        <v>110667</v>
      </c>
      <c r="D35" s="20">
        <v>100793</v>
      </c>
      <c r="E35" s="20">
        <v>104994</v>
      </c>
      <c r="F35" s="20">
        <v>55069</v>
      </c>
      <c r="G35" s="20">
        <v>36516</v>
      </c>
      <c r="H35" s="24">
        <v>516121</v>
      </c>
      <c r="K35" s="8" t="s">
        <v>68</v>
      </c>
      <c r="L35" s="43">
        <f t="shared" si="10"/>
        <v>1.3037990110731945E-2</v>
      </c>
      <c r="M35" s="39">
        <f t="shared" si="10"/>
        <v>3.0169273197042754E-2</v>
      </c>
      <c r="N35" s="45">
        <f t="shared" si="10"/>
        <v>2.5661693429426393E-2</v>
      </c>
    </row>
    <row r="36" spans="1:14" x14ac:dyDescent="0.35">
      <c r="A36" s="28" t="s">
        <v>56</v>
      </c>
      <c r="B36" s="20">
        <v>511483</v>
      </c>
      <c r="C36" s="20">
        <v>432198</v>
      </c>
      <c r="D36" s="20">
        <v>73803</v>
      </c>
      <c r="E36" s="20">
        <v>24895</v>
      </c>
      <c r="F36" s="20">
        <v>9961</v>
      </c>
      <c r="G36" s="20">
        <v>8633</v>
      </c>
      <c r="H36" s="24">
        <v>1060974</v>
      </c>
      <c r="K36" s="9" t="s">
        <v>8</v>
      </c>
      <c r="L36" s="41">
        <f>SUM(L30:L35)</f>
        <v>0.99999999999999989</v>
      </c>
      <c r="M36" s="42">
        <f t="shared" ref="M36" si="11">SUM(M30:M35)</f>
        <v>1</v>
      </c>
      <c r="N36" s="44">
        <f t="shared" ref="N36" si="12">SUM(N30:N35)</f>
        <v>1</v>
      </c>
    </row>
    <row r="37" spans="1:14" ht="29" x14ac:dyDescent="0.35">
      <c r="A37" s="28" t="s">
        <v>57</v>
      </c>
      <c r="B37" s="20">
        <v>139081</v>
      </c>
      <c r="C37" s="20">
        <v>52706</v>
      </c>
      <c r="D37" s="20">
        <v>27264</v>
      </c>
      <c r="E37" s="20">
        <v>18998</v>
      </c>
      <c r="F37" s="20">
        <v>10248</v>
      </c>
      <c r="G37" s="20">
        <v>7451</v>
      </c>
      <c r="H37" s="24">
        <v>255749</v>
      </c>
    </row>
    <row r="38" spans="1:14" x14ac:dyDescent="0.35">
      <c r="A38" s="25" t="s">
        <v>8</v>
      </c>
      <c r="B38" s="26">
        <v>1616281</v>
      </c>
      <c r="C38" s="26">
        <v>1234918</v>
      </c>
      <c r="D38" s="26">
        <v>633653</v>
      </c>
      <c r="E38" s="26">
        <v>541932</v>
      </c>
      <c r="F38" s="26">
        <v>226951</v>
      </c>
      <c r="G38" s="26">
        <v>112033</v>
      </c>
      <c r="H38" s="27">
        <v>4365768</v>
      </c>
      <c r="K38" s="90" t="s">
        <v>49</v>
      </c>
      <c r="L38" s="96" t="s">
        <v>65</v>
      </c>
      <c r="M38" s="94" t="s">
        <v>69</v>
      </c>
      <c r="N38" s="101" t="s">
        <v>66</v>
      </c>
    </row>
    <row r="39" spans="1:14" x14ac:dyDescent="0.35">
      <c r="K39" s="91"/>
      <c r="L39" s="97"/>
      <c r="M39" s="95"/>
      <c r="N39" s="102"/>
    </row>
    <row r="40" spans="1:14" x14ac:dyDescent="0.35">
      <c r="K40" s="8" t="s">
        <v>50</v>
      </c>
      <c r="L40" s="46">
        <f>L10/$N10</f>
        <v>0.36511101720554778</v>
      </c>
      <c r="M40" s="47">
        <f>M10/$N10</f>
        <v>0.63488898279445216</v>
      </c>
      <c r="N40" s="48">
        <f>SUM(L40:M40)</f>
        <v>1</v>
      </c>
    </row>
    <row r="41" spans="1:14" x14ac:dyDescent="0.35">
      <c r="K41" s="8" t="s">
        <v>51</v>
      </c>
      <c r="L41" s="46">
        <f t="shared" ref="L41:M46" si="13">L11/$N11</f>
        <v>0.25125069032923641</v>
      </c>
      <c r="M41" s="47">
        <f t="shared" si="13"/>
        <v>0.74874930967076359</v>
      </c>
      <c r="N41" s="48">
        <f t="shared" ref="N41:N45" si="14">SUM(L41:M41)</f>
        <v>1</v>
      </c>
    </row>
    <row r="42" spans="1:14" x14ac:dyDescent="0.35">
      <c r="K42" s="8" t="s">
        <v>52</v>
      </c>
      <c r="L42" s="46">
        <f t="shared" si="13"/>
        <v>0.1831664964894035</v>
      </c>
      <c r="M42" s="47">
        <f t="shared" si="13"/>
        <v>0.81683350351059647</v>
      </c>
      <c r="N42" s="48">
        <f t="shared" si="14"/>
        <v>1</v>
      </c>
    </row>
    <row r="43" spans="1:14" x14ac:dyDescent="0.35">
      <c r="K43" s="8" t="s">
        <v>53</v>
      </c>
      <c r="L43" s="46">
        <f t="shared" si="13"/>
        <v>0.15586272816515725</v>
      </c>
      <c r="M43" s="47">
        <f t="shared" si="13"/>
        <v>0.84413727183484277</v>
      </c>
      <c r="N43" s="48">
        <f t="shared" si="14"/>
        <v>1</v>
      </c>
    </row>
    <row r="44" spans="1:14" x14ac:dyDescent="0.35">
      <c r="K44" s="8" t="s">
        <v>54</v>
      </c>
      <c r="L44" s="46">
        <f t="shared" si="13"/>
        <v>0.14459508880771621</v>
      </c>
      <c r="M44" s="47">
        <f t="shared" si="13"/>
        <v>0.85540491119228379</v>
      </c>
      <c r="N44" s="48">
        <f t="shared" si="14"/>
        <v>1</v>
      </c>
    </row>
    <row r="45" spans="1:14" x14ac:dyDescent="0.35">
      <c r="K45" s="8" t="s">
        <v>68</v>
      </c>
      <c r="L45" s="46">
        <f t="shared" si="13"/>
        <v>0.13368382530147369</v>
      </c>
      <c r="M45" s="47">
        <f t="shared" si="13"/>
        <v>0.86631617469852629</v>
      </c>
      <c r="N45" s="48">
        <f t="shared" si="14"/>
        <v>1</v>
      </c>
    </row>
    <row r="46" spans="1:14" x14ac:dyDescent="0.35">
      <c r="K46" s="9" t="s">
        <v>8</v>
      </c>
      <c r="L46" s="49">
        <f t="shared" si="13"/>
        <v>0.26311979931136975</v>
      </c>
      <c r="M46" s="50">
        <f t="shared" si="13"/>
        <v>0.73688020068863025</v>
      </c>
      <c r="N46" s="51">
        <f>SUM(L46:M46)</f>
        <v>1</v>
      </c>
    </row>
  </sheetData>
  <mergeCells count="23">
    <mergeCell ref="K38:K39"/>
    <mergeCell ref="L38:L39"/>
    <mergeCell ref="M38:M39"/>
    <mergeCell ref="N38:N39"/>
    <mergeCell ref="K1:N1"/>
    <mergeCell ref="K8:K9"/>
    <mergeCell ref="L8:L9"/>
    <mergeCell ref="M8:M9"/>
    <mergeCell ref="N8:N9"/>
    <mergeCell ref="K28:K29"/>
    <mergeCell ref="L28:L29"/>
    <mergeCell ref="M28:M29"/>
    <mergeCell ref="N28:N29"/>
    <mergeCell ref="K18:K19"/>
    <mergeCell ref="L18:L19"/>
    <mergeCell ref="M18:M19"/>
    <mergeCell ref="N18:N19"/>
    <mergeCell ref="B8:G8"/>
    <mergeCell ref="H8:H9"/>
    <mergeCell ref="A8:A9"/>
    <mergeCell ref="A28:A29"/>
    <mergeCell ref="B28:G28"/>
    <mergeCell ref="H28:H29"/>
  </mergeCells>
  <conditionalFormatting sqref="L30:N35">
    <cfRule type="dataBar" priority="5">
      <dataBar>
        <cfvo type="min"/>
        <cfvo type="max"/>
        <color rgb="FFFFB628"/>
      </dataBar>
    </cfRule>
  </conditionalFormatting>
  <conditionalFormatting sqref="L40:L45">
    <cfRule type="cellIs" dxfId="7" priority="3" stopIfTrue="1" operator="greaterThan">
      <formula>$L$46</formula>
    </cfRule>
  </conditionalFormatting>
  <conditionalFormatting sqref="M40:M45">
    <cfRule type="cellIs" dxfId="6" priority="2" stopIfTrue="1" operator="greaterThan">
      <formula>$M$46</formula>
    </cfRule>
  </conditionalFormatting>
  <conditionalFormatting sqref="L20:N25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K18" zoomScale="85" zoomScaleNormal="85" workbookViewId="0">
      <selection activeCell="P16" sqref="P16"/>
    </sheetView>
  </sheetViews>
  <sheetFormatPr baseColWidth="10" defaultColWidth="11.54296875" defaultRowHeight="14.5" x14ac:dyDescent="0.35"/>
  <cols>
    <col min="1" max="1" width="22.7265625" style="1" customWidth="1"/>
    <col min="2" max="2" width="10" style="1" bestFit="1" customWidth="1"/>
    <col min="3" max="6" width="10.7265625" style="1" bestFit="1" customWidth="1"/>
    <col min="7" max="7" width="17.1796875" style="1" bestFit="1" customWidth="1"/>
    <col min="8" max="8" width="8.81640625" style="1" bestFit="1" customWidth="1"/>
    <col min="9" max="10" width="11.54296875" style="1"/>
    <col min="11" max="11" width="19.453125" style="1" customWidth="1"/>
    <col min="12" max="12" width="13" style="1" customWidth="1"/>
    <col min="13" max="13" width="14.26953125" style="1" customWidth="1"/>
    <col min="14" max="14" width="15.26953125" style="1" customWidth="1"/>
    <col min="15" max="16384" width="11.54296875" style="1"/>
  </cols>
  <sheetData>
    <row r="1" spans="1:14" ht="18.5" x14ac:dyDescent="0.45">
      <c r="A1" s="19" t="s">
        <v>0</v>
      </c>
      <c r="B1" s="19"/>
      <c r="C1" s="19"/>
      <c r="D1" s="19"/>
      <c r="E1" s="19"/>
      <c r="F1" s="19"/>
      <c r="G1" s="19"/>
      <c r="H1" s="19"/>
      <c r="K1" s="89" t="s">
        <v>67</v>
      </c>
      <c r="L1" s="89"/>
      <c r="M1" s="89"/>
      <c r="N1" s="89"/>
    </row>
    <row r="2" spans="1:14" x14ac:dyDescent="0.35">
      <c r="A2" s="19" t="s">
        <v>48</v>
      </c>
      <c r="B2" s="19"/>
      <c r="C2" s="19"/>
      <c r="D2" s="19"/>
      <c r="E2" s="19"/>
      <c r="F2" s="19"/>
      <c r="G2" s="19"/>
      <c r="H2" s="19"/>
    </row>
    <row r="3" spans="1:14" x14ac:dyDescent="0.35">
      <c r="A3" s="19" t="s">
        <v>21</v>
      </c>
      <c r="B3" s="19"/>
      <c r="C3" s="19"/>
      <c r="D3" s="19"/>
      <c r="E3" s="19"/>
      <c r="F3" s="19"/>
      <c r="G3" s="19"/>
      <c r="H3" s="19"/>
      <c r="K3" s="19" t="s">
        <v>0</v>
      </c>
    </row>
    <row r="4" spans="1:14" x14ac:dyDescent="0.35">
      <c r="A4" s="36" t="s">
        <v>3</v>
      </c>
      <c r="B4" s="19"/>
      <c r="C4" s="19"/>
      <c r="D4" s="19"/>
      <c r="E4" s="19"/>
      <c r="F4" s="19"/>
      <c r="G4" s="19"/>
      <c r="H4" s="19"/>
      <c r="K4" s="19" t="s">
        <v>70</v>
      </c>
    </row>
    <row r="5" spans="1:14" x14ac:dyDescent="0.35">
      <c r="K5" s="19" t="s">
        <v>21</v>
      </c>
    </row>
    <row r="8" spans="1:14" ht="15" customHeight="1" x14ac:dyDescent="0.35">
      <c r="A8" s="111" t="s">
        <v>24</v>
      </c>
      <c r="B8" s="106" t="s">
        <v>49</v>
      </c>
      <c r="C8" s="107"/>
      <c r="D8" s="107"/>
      <c r="E8" s="107"/>
      <c r="F8" s="107"/>
      <c r="G8" s="108"/>
      <c r="H8" s="109" t="s">
        <v>8</v>
      </c>
      <c r="K8" s="90" t="s">
        <v>49</v>
      </c>
      <c r="L8" s="96" t="s">
        <v>65</v>
      </c>
      <c r="M8" s="94" t="s">
        <v>69</v>
      </c>
      <c r="N8" s="101" t="s">
        <v>66</v>
      </c>
    </row>
    <row r="9" spans="1:14" x14ac:dyDescent="0.35">
      <c r="A9" s="112"/>
      <c r="B9" s="30" t="s">
        <v>50</v>
      </c>
      <c r="C9" s="31" t="s">
        <v>51</v>
      </c>
      <c r="D9" s="31" t="s">
        <v>52</v>
      </c>
      <c r="E9" s="31" t="s">
        <v>53</v>
      </c>
      <c r="F9" s="31" t="s">
        <v>54</v>
      </c>
      <c r="G9" s="32" t="s">
        <v>55</v>
      </c>
      <c r="H9" s="110"/>
      <c r="K9" s="91"/>
      <c r="L9" s="97"/>
      <c r="M9" s="95"/>
      <c r="N9" s="102"/>
    </row>
    <row r="10" spans="1:14" ht="14.5" customHeight="1" x14ac:dyDescent="0.35">
      <c r="A10" s="28" t="s">
        <v>25</v>
      </c>
      <c r="B10" s="20">
        <v>130</v>
      </c>
      <c r="C10" s="20">
        <v>139</v>
      </c>
      <c r="D10" s="20">
        <v>81</v>
      </c>
      <c r="E10" s="20">
        <v>76</v>
      </c>
      <c r="F10" s="20">
        <v>34</v>
      </c>
      <c r="G10" s="20">
        <v>14</v>
      </c>
      <c r="H10" s="24">
        <v>473</v>
      </c>
      <c r="K10" s="8" t="s">
        <v>50</v>
      </c>
      <c r="L10" s="20">
        <v>590122</v>
      </c>
      <c r="M10" s="12">
        <f>N10-L10</f>
        <v>1026159</v>
      </c>
      <c r="N10" s="21">
        <v>1616281</v>
      </c>
    </row>
    <row r="11" spans="1:14" ht="28.9" customHeight="1" x14ac:dyDescent="0.35">
      <c r="A11" s="28" t="s">
        <v>26</v>
      </c>
      <c r="B11" s="20">
        <v>13612</v>
      </c>
      <c r="C11" s="20">
        <v>12174</v>
      </c>
      <c r="D11" s="20">
        <v>7399</v>
      </c>
      <c r="E11" s="20">
        <v>7607</v>
      </c>
      <c r="F11" s="20">
        <v>3485</v>
      </c>
      <c r="G11" s="20">
        <v>1483</v>
      </c>
      <c r="H11" s="24">
        <v>45760</v>
      </c>
      <c r="K11" s="8" t="s">
        <v>51</v>
      </c>
      <c r="L11" s="20">
        <v>310274</v>
      </c>
      <c r="M11" s="12">
        <f t="shared" ref="M11:M15" si="0">N11-L11</f>
        <v>924644</v>
      </c>
      <c r="N11" s="21">
        <v>1234918</v>
      </c>
    </row>
    <row r="12" spans="1:14" ht="28.9" customHeight="1" x14ac:dyDescent="0.35">
      <c r="A12" s="28" t="s">
        <v>27</v>
      </c>
      <c r="B12" s="20">
        <v>164713</v>
      </c>
      <c r="C12" s="20">
        <v>99958</v>
      </c>
      <c r="D12" s="20">
        <v>45294</v>
      </c>
      <c r="E12" s="20">
        <v>37362</v>
      </c>
      <c r="F12" s="20">
        <v>13426</v>
      </c>
      <c r="G12" s="20">
        <v>4108</v>
      </c>
      <c r="H12" s="24">
        <v>364860</v>
      </c>
      <c r="K12" s="8" t="s">
        <v>52</v>
      </c>
      <c r="L12" s="20">
        <v>116064</v>
      </c>
      <c r="M12" s="12">
        <f t="shared" si="0"/>
        <v>517589</v>
      </c>
      <c r="N12" s="21">
        <v>633653</v>
      </c>
    </row>
    <row r="13" spans="1:14" ht="14.5" customHeight="1" x14ac:dyDescent="0.35">
      <c r="A13" s="28" t="s">
        <v>28</v>
      </c>
      <c r="B13" s="20">
        <v>96970</v>
      </c>
      <c r="C13" s="20">
        <v>45349</v>
      </c>
      <c r="D13" s="20">
        <v>19330</v>
      </c>
      <c r="E13" s="20">
        <v>12940</v>
      </c>
      <c r="F13" s="20">
        <v>4003</v>
      </c>
      <c r="G13" s="20">
        <v>1625</v>
      </c>
      <c r="H13" s="24">
        <v>180216</v>
      </c>
      <c r="K13" s="8" t="s">
        <v>53</v>
      </c>
      <c r="L13" s="20">
        <v>84467</v>
      </c>
      <c r="M13" s="12">
        <f t="shared" si="0"/>
        <v>457465</v>
      </c>
      <c r="N13" s="21">
        <v>541932</v>
      </c>
    </row>
    <row r="14" spans="1:14" x14ac:dyDescent="0.35">
      <c r="A14" s="28" t="s">
        <v>29</v>
      </c>
      <c r="B14" s="20">
        <v>74662</v>
      </c>
      <c r="C14" s="20">
        <v>33700</v>
      </c>
      <c r="D14" s="20">
        <v>15512</v>
      </c>
      <c r="E14" s="20">
        <v>9491</v>
      </c>
      <c r="F14" s="20">
        <v>3973</v>
      </c>
      <c r="G14" s="20">
        <v>2304</v>
      </c>
      <c r="H14" s="24">
        <v>139641</v>
      </c>
      <c r="K14" s="8" t="s">
        <v>54</v>
      </c>
      <c r="L14" s="20">
        <v>32816</v>
      </c>
      <c r="M14" s="12">
        <f t="shared" si="0"/>
        <v>194135</v>
      </c>
      <c r="N14" s="21">
        <v>226951</v>
      </c>
    </row>
    <row r="15" spans="1:14" x14ac:dyDescent="0.35">
      <c r="A15" s="28" t="s">
        <v>30</v>
      </c>
      <c r="B15" s="20">
        <v>23032</v>
      </c>
      <c r="C15" s="20">
        <v>16480</v>
      </c>
      <c r="D15" s="20">
        <v>10577</v>
      </c>
      <c r="E15" s="20">
        <v>9707</v>
      </c>
      <c r="F15" s="20">
        <v>4822</v>
      </c>
      <c r="G15" s="20">
        <v>3311</v>
      </c>
      <c r="H15" s="24">
        <v>67930</v>
      </c>
      <c r="K15" s="8" t="s">
        <v>68</v>
      </c>
      <c r="L15" s="20">
        <v>14977</v>
      </c>
      <c r="M15" s="12">
        <f t="shared" si="0"/>
        <v>97056</v>
      </c>
      <c r="N15" s="21">
        <v>112033</v>
      </c>
    </row>
    <row r="16" spans="1:14" x14ac:dyDescent="0.35">
      <c r="A16" s="28" t="s">
        <v>56</v>
      </c>
      <c r="B16" s="20">
        <v>147973</v>
      </c>
      <c r="C16" s="20">
        <v>84369</v>
      </c>
      <c r="D16" s="20">
        <v>12196</v>
      </c>
      <c r="E16" s="20">
        <v>3847</v>
      </c>
      <c r="F16" s="20">
        <v>1418</v>
      </c>
      <c r="G16" s="20">
        <v>1080</v>
      </c>
      <c r="H16" s="24">
        <v>250882</v>
      </c>
      <c r="K16" s="9" t="s">
        <v>8</v>
      </c>
      <c r="L16" s="10">
        <f>SUM(L10:L15)</f>
        <v>1148720</v>
      </c>
      <c r="M16" s="13">
        <f t="shared" ref="M16:N16" si="1">SUM(M10:M15)</f>
        <v>3217048</v>
      </c>
      <c r="N16" s="11">
        <f t="shared" si="1"/>
        <v>4365768</v>
      </c>
    </row>
    <row r="17" spans="1:14" ht="28.9" customHeight="1" x14ac:dyDescent="0.35">
      <c r="A17" s="28" t="s">
        <v>57</v>
      </c>
      <c r="B17" s="20">
        <v>69030</v>
      </c>
      <c r="C17" s="20">
        <v>18106</v>
      </c>
      <c r="D17" s="20">
        <v>5675</v>
      </c>
      <c r="E17" s="20">
        <v>3437</v>
      </c>
      <c r="F17" s="20">
        <v>1656</v>
      </c>
      <c r="G17" s="20">
        <v>1054</v>
      </c>
      <c r="H17" s="24">
        <v>98958</v>
      </c>
      <c r="K17" s="52"/>
      <c r="L17" s="5"/>
      <c r="M17" s="5"/>
      <c r="N17" s="5"/>
    </row>
    <row r="18" spans="1:14" ht="15" customHeight="1" x14ac:dyDescent="0.35">
      <c r="A18" s="29" t="s">
        <v>8</v>
      </c>
      <c r="B18" s="26">
        <v>590122</v>
      </c>
      <c r="C18" s="26">
        <v>310274</v>
      </c>
      <c r="D18" s="26">
        <v>116064</v>
      </c>
      <c r="E18" s="26">
        <v>84467</v>
      </c>
      <c r="F18" s="26">
        <v>32816</v>
      </c>
      <c r="G18" s="26">
        <v>14977</v>
      </c>
      <c r="H18" s="27">
        <v>1148720</v>
      </c>
      <c r="K18" s="90" t="s">
        <v>49</v>
      </c>
      <c r="L18" s="96" t="s">
        <v>65</v>
      </c>
      <c r="M18" s="94" t="s">
        <v>69</v>
      </c>
      <c r="N18" s="101" t="s">
        <v>66</v>
      </c>
    </row>
    <row r="19" spans="1:14" x14ac:dyDescent="0.35">
      <c r="K19" s="91"/>
      <c r="L19" s="97"/>
      <c r="M19" s="95"/>
      <c r="N19" s="102"/>
    </row>
    <row r="20" spans="1:14" x14ac:dyDescent="0.35">
      <c r="K20" s="8" t="s">
        <v>50</v>
      </c>
      <c r="L20" s="43">
        <f>L10/$N$16</f>
        <v>0.13517026099417101</v>
      </c>
      <c r="M20" s="39">
        <f>M10/$N$16</f>
        <v>0.23504661722748438</v>
      </c>
      <c r="N20" s="45">
        <f>N10/$N$16</f>
        <v>0.37021687822165539</v>
      </c>
    </row>
    <row r="21" spans="1:14" x14ac:dyDescent="0.35">
      <c r="A21" s="19" t="s">
        <v>0</v>
      </c>
      <c r="B21" s="19"/>
      <c r="C21" s="19"/>
      <c r="D21" s="19"/>
      <c r="E21" s="19"/>
      <c r="F21" s="19"/>
      <c r="G21" s="19"/>
      <c r="H21" s="19"/>
      <c r="K21" s="8" t="s">
        <v>51</v>
      </c>
      <c r="L21" s="43">
        <f t="shared" ref="L21:N25" si="2">L11/$N$16</f>
        <v>7.1069740764969649E-2</v>
      </c>
      <c r="M21" s="39">
        <f t="shared" si="2"/>
        <v>0.21179412190478283</v>
      </c>
      <c r="N21" s="45">
        <f t="shared" si="2"/>
        <v>0.2828638626697525</v>
      </c>
    </row>
    <row r="22" spans="1:14" x14ac:dyDescent="0.35">
      <c r="A22" s="19" t="s">
        <v>48</v>
      </c>
      <c r="B22" s="19"/>
      <c r="C22" s="19"/>
      <c r="D22" s="19"/>
      <c r="E22" s="19"/>
      <c r="F22" s="19"/>
      <c r="G22" s="19"/>
      <c r="H22" s="19"/>
      <c r="K22" s="8" t="s">
        <v>52</v>
      </c>
      <c r="L22" s="43">
        <f t="shared" si="2"/>
        <v>2.658501322104152E-2</v>
      </c>
      <c r="M22" s="39">
        <f t="shared" si="2"/>
        <v>0.11855623111443393</v>
      </c>
      <c r="N22" s="45">
        <f t="shared" si="2"/>
        <v>0.14514124433547546</v>
      </c>
    </row>
    <row r="23" spans="1:14" x14ac:dyDescent="0.35">
      <c r="A23" s="19" t="s">
        <v>21</v>
      </c>
      <c r="B23" s="19"/>
      <c r="C23" s="19"/>
      <c r="D23" s="19"/>
      <c r="E23" s="19"/>
      <c r="F23" s="19"/>
      <c r="G23" s="19"/>
      <c r="H23" s="19"/>
      <c r="K23" s="8" t="s">
        <v>53</v>
      </c>
      <c r="L23" s="43">
        <f t="shared" si="2"/>
        <v>1.9347569545610302E-2</v>
      </c>
      <c r="M23" s="39">
        <f t="shared" si="2"/>
        <v>0.10478454191793975</v>
      </c>
      <c r="N23" s="45">
        <f t="shared" si="2"/>
        <v>0.12413211146355005</v>
      </c>
    </row>
    <row r="24" spans="1:14" x14ac:dyDescent="0.35">
      <c r="A24" s="37" t="s">
        <v>19</v>
      </c>
      <c r="B24" s="19"/>
      <c r="C24" s="19"/>
      <c r="D24" s="19"/>
      <c r="E24" s="19"/>
      <c r="F24" s="19"/>
      <c r="G24" s="19"/>
      <c r="H24" s="19"/>
      <c r="K24" s="8" t="s">
        <v>54</v>
      </c>
      <c r="L24" s="43">
        <f t="shared" si="2"/>
        <v>7.5166614442178327E-3</v>
      </c>
      <c r="M24" s="39">
        <f t="shared" si="2"/>
        <v>4.4467548435922384E-2</v>
      </c>
      <c r="N24" s="45">
        <f t="shared" si="2"/>
        <v>5.1984209880140221E-2</v>
      </c>
    </row>
    <row r="25" spans="1:14" x14ac:dyDescent="0.35">
      <c r="K25" s="8" t="s">
        <v>68</v>
      </c>
      <c r="L25" s="43">
        <f t="shared" si="2"/>
        <v>3.4305533413594128E-3</v>
      </c>
      <c r="M25" s="39">
        <f t="shared" si="2"/>
        <v>2.2231140088066981E-2</v>
      </c>
      <c r="N25" s="45">
        <f t="shared" si="2"/>
        <v>2.5661693429426393E-2</v>
      </c>
    </row>
    <row r="26" spans="1:14" x14ac:dyDescent="0.35">
      <c r="K26" s="9" t="s">
        <v>8</v>
      </c>
      <c r="L26" s="59">
        <f>SUM(L20:L25)</f>
        <v>0.26311979931136964</v>
      </c>
      <c r="M26" s="42">
        <f t="shared" ref="M26:N26" si="3">SUM(M20:M25)</f>
        <v>0.73688020068863014</v>
      </c>
      <c r="N26" s="44">
        <f t="shared" si="3"/>
        <v>1</v>
      </c>
    </row>
    <row r="28" spans="1:14" ht="15" customHeight="1" x14ac:dyDescent="0.35">
      <c r="A28" s="111" t="s">
        <v>24</v>
      </c>
      <c r="B28" s="106" t="s">
        <v>49</v>
      </c>
      <c r="C28" s="107"/>
      <c r="D28" s="107"/>
      <c r="E28" s="107"/>
      <c r="F28" s="107"/>
      <c r="G28" s="108"/>
      <c r="H28" s="109" t="s">
        <v>8</v>
      </c>
      <c r="K28" s="90" t="s">
        <v>49</v>
      </c>
      <c r="L28" s="96" t="s">
        <v>65</v>
      </c>
      <c r="M28" s="94" t="s">
        <v>69</v>
      </c>
      <c r="N28" s="101" t="s">
        <v>66</v>
      </c>
    </row>
    <row r="29" spans="1:14" x14ac:dyDescent="0.35">
      <c r="A29" s="112"/>
      <c r="B29" s="31" t="s">
        <v>50</v>
      </c>
      <c r="C29" s="31" t="s">
        <v>51</v>
      </c>
      <c r="D29" s="31" t="s">
        <v>52</v>
      </c>
      <c r="E29" s="31" t="s">
        <v>53</v>
      </c>
      <c r="F29" s="31" t="s">
        <v>54</v>
      </c>
      <c r="G29" s="31" t="s">
        <v>55</v>
      </c>
      <c r="H29" s="113"/>
      <c r="K29" s="91"/>
      <c r="L29" s="97"/>
      <c r="M29" s="95"/>
      <c r="N29" s="102"/>
    </row>
    <row r="30" spans="1:14" x14ac:dyDescent="0.35">
      <c r="A30" s="28" t="s">
        <v>25</v>
      </c>
      <c r="B30" s="20">
        <v>347</v>
      </c>
      <c r="C30" s="20">
        <v>471</v>
      </c>
      <c r="D30" s="20">
        <v>324</v>
      </c>
      <c r="E30" s="20">
        <v>328</v>
      </c>
      <c r="F30" s="20">
        <v>149</v>
      </c>
      <c r="G30" s="20">
        <v>50</v>
      </c>
      <c r="H30" s="24">
        <v>1670</v>
      </c>
      <c r="K30" s="8" t="s">
        <v>50</v>
      </c>
      <c r="L30" s="60">
        <f>L10/L$16</f>
        <v>0.51372135942614383</v>
      </c>
      <c r="M30" s="39">
        <f t="shared" ref="M30:N30" si="4">M10/M$16</f>
        <v>0.31897534634236108</v>
      </c>
      <c r="N30" s="45">
        <f t="shared" si="4"/>
        <v>0.37021687822165539</v>
      </c>
    </row>
    <row r="31" spans="1:14" ht="29" x14ac:dyDescent="0.35">
      <c r="A31" s="28" t="s">
        <v>26</v>
      </c>
      <c r="B31" s="20">
        <v>33064</v>
      </c>
      <c r="C31" s="20">
        <v>41133</v>
      </c>
      <c r="D31" s="20">
        <v>33513</v>
      </c>
      <c r="E31" s="20">
        <v>39778</v>
      </c>
      <c r="F31" s="20">
        <v>19590</v>
      </c>
      <c r="G31" s="20">
        <v>9429</v>
      </c>
      <c r="H31" s="24">
        <v>176508</v>
      </c>
      <c r="K31" s="8" t="s">
        <v>51</v>
      </c>
      <c r="L31" s="43">
        <f t="shared" ref="L31:N35" si="5">L11/L$16</f>
        <v>0.27010411588550737</v>
      </c>
      <c r="M31" s="39">
        <f t="shared" si="5"/>
        <v>0.28742001984427962</v>
      </c>
      <c r="N31" s="45">
        <f t="shared" si="5"/>
        <v>0.2828638626697525</v>
      </c>
    </row>
    <row r="32" spans="1:14" ht="29" x14ac:dyDescent="0.35">
      <c r="A32" s="28" t="s">
        <v>27</v>
      </c>
      <c r="B32" s="20">
        <v>314975</v>
      </c>
      <c r="C32" s="20">
        <v>249629</v>
      </c>
      <c r="D32" s="20">
        <v>163169</v>
      </c>
      <c r="E32" s="20">
        <v>169259</v>
      </c>
      <c r="F32" s="20">
        <v>62951</v>
      </c>
      <c r="G32" s="20">
        <v>18841</v>
      </c>
      <c r="H32" s="24">
        <v>978824</v>
      </c>
      <c r="K32" s="8" t="s">
        <v>52</v>
      </c>
      <c r="L32" s="43">
        <f t="shared" si="5"/>
        <v>0.10103767671843443</v>
      </c>
      <c r="M32" s="39">
        <f t="shared" si="5"/>
        <v>0.16088942409314377</v>
      </c>
      <c r="N32" s="45">
        <f t="shared" si="5"/>
        <v>0.14514124433547546</v>
      </c>
    </row>
    <row r="33" spans="1:14" ht="29" x14ac:dyDescent="0.35">
      <c r="A33" s="28" t="s">
        <v>28</v>
      </c>
      <c r="B33" s="20">
        <v>271084</v>
      </c>
      <c r="C33" s="20">
        <v>187686</v>
      </c>
      <c r="D33" s="20">
        <v>127391</v>
      </c>
      <c r="E33" s="20">
        <v>109619</v>
      </c>
      <c r="F33" s="20">
        <v>37249</v>
      </c>
      <c r="G33" s="20">
        <v>13983</v>
      </c>
      <c r="H33" s="24">
        <v>747012</v>
      </c>
      <c r="K33" s="8" t="s">
        <v>53</v>
      </c>
      <c r="L33" s="43">
        <f t="shared" si="5"/>
        <v>7.3531408872484161E-2</v>
      </c>
      <c r="M33" s="39">
        <f t="shared" si="5"/>
        <v>0.14220024071757711</v>
      </c>
      <c r="N33" s="45">
        <f t="shared" si="5"/>
        <v>0.12413211146355005</v>
      </c>
    </row>
    <row r="34" spans="1:14" x14ac:dyDescent="0.35">
      <c r="A34" s="28" t="s">
        <v>29</v>
      </c>
      <c r="B34" s="20">
        <v>238164</v>
      </c>
      <c r="C34" s="20">
        <v>160427</v>
      </c>
      <c r="D34" s="20">
        <v>107396</v>
      </c>
      <c r="E34" s="20">
        <v>74059</v>
      </c>
      <c r="F34" s="20">
        <v>31733</v>
      </c>
      <c r="G34" s="20">
        <v>17131</v>
      </c>
      <c r="H34" s="24">
        <v>628911</v>
      </c>
      <c r="K34" s="8" t="s">
        <v>54</v>
      </c>
      <c r="L34" s="43">
        <f t="shared" si="5"/>
        <v>2.8567448986698239E-2</v>
      </c>
      <c r="M34" s="39">
        <f t="shared" si="5"/>
        <v>6.0345695805595692E-2</v>
      </c>
      <c r="N34" s="45">
        <f t="shared" si="5"/>
        <v>5.1984209880140221E-2</v>
      </c>
    </row>
    <row r="35" spans="1:14" x14ac:dyDescent="0.35">
      <c r="A35" s="28" t="s">
        <v>30</v>
      </c>
      <c r="B35" s="20">
        <v>108082</v>
      </c>
      <c r="C35" s="20">
        <v>110667</v>
      </c>
      <c r="D35" s="20">
        <v>100793</v>
      </c>
      <c r="E35" s="20">
        <v>104994</v>
      </c>
      <c r="F35" s="20">
        <v>55069</v>
      </c>
      <c r="G35" s="20">
        <v>36516</v>
      </c>
      <c r="H35" s="24">
        <v>516121</v>
      </c>
      <c r="K35" s="8" t="s">
        <v>68</v>
      </c>
      <c r="L35" s="43">
        <f t="shared" si="5"/>
        <v>1.3037990110731945E-2</v>
      </c>
      <c r="M35" s="39">
        <f t="shared" si="5"/>
        <v>3.0169273197042754E-2</v>
      </c>
      <c r="N35" s="45">
        <f t="shared" si="5"/>
        <v>2.5661693429426393E-2</v>
      </c>
    </row>
    <row r="36" spans="1:14" x14ac:dyDescent="0.35">
      <c r="A36" s="28" t="s">
        <v>56</v>
      </c>
      <c r="B36" s="20">
        <v>511483</v>
      </c>
      <c r="C36" s="20">
        <v>432198</v>
      </c>
      <c r="D36" s="20">
        <v>73803</v>
      </c>
      <c r="E36" s="20">
        <v>24895</v>
      </c>
      <c r="F36" s="20">
        <v>9961</v>
      </c>
      <c r="G36" s="20">
        <v>8633</v>
      </c>
      <c r="H36" s="24">
        <v>1060974</v>
      </c>
      <c r="K36" s="9" t="s">
        <v>8</v>
      </c>
      <c r="L36" s="41">
        <f>SUM(L30:L35)</f>
        <v>0.99999999999999989</v>
      </c>
      <c r="M36" s="42">
        <f t="shared" ref="M36:N36" si="6">SUM(M30:M35)</f>
        <v>1</v>
      </c>
      <c r="N36" s="44">
        <f t="shared" si="6"/>
        <v>1</v>
      </c>
    </row>
    <row r="37" spans="1:14" ht="29" x14ac:dyDescent="0.35">
      <c r="A37" s="28" t="s">
        <v>57</v>
      </c>
      <c r="B37" s="20">
        <v>139081</v>
      </c>
      <c r="C37" s="20">
        <v>52706</v>
      </c>
      <c r="D37" s="20">
        <v>27264</v>
      </c>
      <c r="E37" s="20">
        <v>18998</v>
      </c>
      <c r="F37" s="20">
        <v>10248</v>
      </c>
      <c r="G37" s="20">
        <v>7451</v>
      </c>
      <c r="H37" s="24">
        <v>255749</v>
      </c>
    </row>
    <row r="38" spans="1:14" x14ac:dyDescent="0.35">
      <c r="A38" s="25" t="s">
        <v>8</v>
      </c>
      <c r="B38" s="26">
        <v>1616281</v>
      </c>
      <c r="C38" s="26">
        <v>1234918</v>
      </c>
      <c r="D38" s="26">
        <v>633653</v>
      </c>
      <c r="E38" s="26">
        <v>541932</v>
      </c>
      <c r="F38" s="26">
        <v>226951</v>
      </c>
      <c r="G38" s="26">
        <v>112033</v>
      </c>
      <c r="H38" s="27">
        <v>4365768</v>
      </c>
      <c r="K38" s="90" t="s">
        <v>49</v>
      </c>
      <c r="L38" s="96" t="s">
        <v>65</v>
      </c>
      <c r="M38" s="94" t="s">
        <v>69</v>
      </c>
      <c r="N38" s="101" t="s">
        <v>66</v>
      </c>
    </row>
    <row r="39" spans="1:14" x14ac:dyDescent="0.35">
      <c r="K39" s="91"/>
      <c r="L39" s="97"/>
      <c r="M39" s="95"/>
      <c r="N39" s="102"/>
    </row>
    <row r="40" spans="1:14" x14ac:dyDescent="0.35">
      <c r="K40" s="8" t="s">
        <v>50</v>
      </c>
      <c r="L40" s="46">
        <f>L10/$N10</f>
        <v>0.36511101720554778</v>
      </c>
      <c r="M40" s="47">
        <f>M10/$N10</f>
        <v>0.63488898279445216</v>
      </c>
      <c r="N40" s="48">
        <f>SUM(L40:M40)</f>
        <v>1</v>
      </c>
    </row>
    <row r="41" spans="1:14" x14ac:dyDescent="0.35">
      <c r="K41" s="8" t="s">
        <v>51</v>
      </c>
      <c r="L41" s="46">
        <f t="shared" ref="L41:M46" si="7">L11/$N11</f>
        <v>0.25125069032923641</v>
      </c>
      <c r="M41" s="47">
        <f t="shared" si="7"/>
        <v>0.74874930967076359</v>
      </c>
      <c r="N41" s="48">
        <f t="shared" ref="N41:N45" si="8">SUM(L41:M41)</f>
        <v>1</v>
      </c>
    </row>
    <row r="42" spans="1:14" x14ac:dyDescent="0.35">
      <c r="K42" s="8" t="s">
        <v>52</v>
      </c>
      <c r="L42" s="46">
        <f t="shared" si="7"/>
        <v>0.1831664964894035</v>
      </c>
      <c r="M42" s="47">
        <f t="shared" si="7"/>
        <v>0.81683350351059647</v>
      </c>
      <c r="N42" s="48">
        <f t="shared" si="8"/>
        <v>1</v>
      </c>
    </row>
    <row r="43" spans="1:14" x14ac:dyDescent="0.35">
      <c r="K43" s="8" t="s">
        <v>53</v>
      </c>
      <c r="L43" s="46">
        <f t="shared" si="7"/>
        <v>0.15586272816515725</v>
      </c>
      <c r="M43" s="47">
        <f t="shared" si="7"/>
        <v>0.84413727183484277</v>
      </c>
      <c r="N43" s="48">
        <f t="shared" si="8"/>
        <v>1</v>
      </c>
    </row>
    <row r="44" spans="1:14" x14ac:dyDescent="0.35">
      <c r="K44" s="8" t="s">
        <v>54</v>
      </c>
      <c r="L44" s="46">
        <f t="shared" si="7"/>
        <v>0.14459508880771621</v>
      </c>
      <c r="M44" s="47">
        <f t="shared" si="7"/>
        <v>0.85540491119228379</v>
      </c>
      <c r="N44" s="48">
        <f t="shared" si="8"/>
        <v>1</v>
      </c>
    </row>
    <row r="45" spans="1:14" x14ac:dyDescent="0.35">
      <c r="K45" s="8" t="s">
        <v>68</v>
      </c>
      <c r="L45" s="46">
        <f t="shared" si="7"/>
        <v>0.13368382530147369</v>
      </c>
      <c r="M45" s="47">
        <f t="shared" si="7"/>
        <v>0.86631617469852629</v>
      </c>
      <c r="N45" s="48">
        <f t="shared" si="8"/>
        <v>1</v>
      </c>
    </row>
    <row r="46" spans="1:14" x14ac:dyDescent="0.35">
      <c r="K46" s="9" t="s">
        <v>8</v>
      </c>
      <c r="L46" s="49">
        <f t="shared" si="7"/>
        <v>0.26311979931136975</v>
      </c>
      <c r="M46" s="50">
        <f t="shared" si="7"/>
        <v>0.73688020068863025</v>
      </c>
      <c r="N46" s="51">
        <f>SUM(L46:M46)</f>
        <v>1</v>
      </c>
    </row>
  </sheetData>
  <mergeCells count="23">
    <mergeCell ref="K1:N1"/>
    <mergeCell ref="A8:A9"/>
    <mergeCell ref="B8:G8"/>
    <mergeCell ref="H8:H9"/>
    <mergeCell ref="K8:K9"/>
    <mergeCell ref="L8:L9"/>
    <mergeCell ref="M8:M9"/>
    <mergeCell ref="N8:N9"/>
    <mergeCell ref="A28:A29"/>
    <mergeCell ref="B28:G28"/>
    <mergeCell ref="H28:H29"/>
    <mergeCell ref="K28:K29"/>
    <mergeCell ref="L28:L29"/>
    <mergeCell ref="K38:K39"/>
    <mergeCell ref="L38:L39"/>
    <mergeCell ref="M38:M39"/>
    <mergeCell ref="N38:N39"/>
    <mergeCell ref="K18:K19"/>
    <mergeCell ref="L18:L19"/>
    <mergeCell ref="M18:M19"/>
    <mergeCell ref="N18:N19"/>
    <mergeCell ref="M28:M29"/>
    <mergeCell ref="N28:N29"/>
  </mergeCells>
  <conditionalFormatting sqref="L30:N35">
    <cfRule type="dataBar" priority="4">
      <dataBar>
        <cfvo type="min"/>
        <cfvo type="max"/>
        <color rgb="FFFFB628"/>
      </dataBar>
    </cfRule>
  </conditionalFormatting>
  <conditionalFormatting sqref="L40:L45">
    <cfRule type="cellIs" dxfId="5" priority="3" stopIfTrue="1" operator="greaterThan">
      <formula>$L$46</formula>
    </cfRule>
  </conditionalFormatting>
  <conditionalFormatting sqref="M40:M45">
    <cfRule type="cellIs" dxfId="4" priority="2" stopIfTrue="1" operator="greaterThan">
      <formula>$M$46</formula>
    </cfRule>
  </conditionalFormatting>
  <conditionalFormatting sqref="L20:N25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6" zoomScale="85" zoomScaleNormal="85" workbookViewId="0">
      <selection activeCell="K33" sqref="K33:K35"/>
    </sheetView>
  </sheetViews>
  <sheetFormatPr baseColWidth="10" defaultColWidth="11.54296875" defaultRowHeight="14.5" x14ac:dyDescent="0.35"/>
  <cols>
    <col min="1" max="1" width="16.453125" style="1" customWidth="1"/>
    <col min="2" max="2" width="11.54296875" style="1"/>
    <col min="3" max="3" width="13.54296875" style="1" customWidth="1"/>
    <col min="4" max="4" width="12.453125" style="1" customWidth="1"/>
    <col min="5" max="8" width="11.54296875" style="1"/>
    <col min="9" max="9" width="15.7265625" style="1" bestFit="1" customWidth="1"/>
    <col min="10" max="10" width="12.81640625" style="1" customWidth="1"/>
    <col min="11" max="11" width="14" style="1" customWidth="1"/>
    <col min="12" max="12" width="14.81640625" style="1" customWidth="1"/>
    <col min="13" max="16384" width="11.54296875" style="1"/>
  </cols>
  <sheetData>
    <row r="1" spans="1:12" ht="18.5" x14ac:dyDescent="0.45">
      <c r="A1" s="19" t="s">
        <v>0</v>
      </c>
      <c r="B1" s="19"/>
      <c r="C1" s="19"/>
      <c r="D1" s="19"/>
      <c r="E1" s="19"/>
      <c r="F1" s="19"/>
      <c r="I1" s="89" t="s">
        <v>67</v>
      </c>
      <c r="J1" s="89"/>
      <c r="K1" s="89"/>
      <c r="L1" s="89"/>
    </row>
    <row r="2" spans="1:12" x14ac:dyDescent="0.35">
      <c r="A2" s="19" t="s">
        <v>34</v>
      </c>
      <c r="B2" s="19"/>
      <c r="C2" s="19"/>
      <c r="D2" s="19"/>
      <c r="E2" s="19"/>
      <c r="F2" s="19"/>
    </row>
    <row r="3" spans="1:12" x14ac:dyDescent="0.35">
      <c r="A3" s="19" t="s">
        <v>2</v>
      </c>
      <c r="B3" s="19"/>
      <c r="C3" s="19"/>
      <c r="D3" s="19"/>
      <c r="E3" s="19"/>
      <c r="F3" s="19"/>
    </row>
    <row r="4" spans="1:12" x14ac:dyDescent="0.35">
      <c r="A4" s="36" t="s">
        <v>3</v>
      </c>
      <c r="B4" s="19"/>
      <c r="C4" s="19"/>
      <c r="D4" s="19"/>
      <c r="E4" s="19"/>
      <c r="F4" s="19"/>
      <c r="I4" s="19" t="s">
        <v>0</v>
      </c>
    </row>
    <row r="5" spans="1:12" x14ac:dyDescent="0.35">
      <c r="I5" s="19" t="s">
        <v>71</v>
      </c>
    </row>
    <row r="6" spans="1:12" x14ac:dyDescent="0.35">
      <c r="A6" s="19" t="s">
        <v>35</v>
      </c>
      <c r="B6" s="19"/>
      <c r="C6" s="19"/>
      <c r="D6" s="19"/>
      <c r="E6" s="19"/>
      <c r="F6" s="19"/>
      <c r="I6" s="19" t="s">
        <v>2</v>
      </c>
    </row>
    <row r="8" spans="1:12" ht="15" customHeight="1" x14ac:dyDescent="0.35">
      <c r="A8" s="114" t="s">
        <v>36</v>
      </c>
      <c r="B8" s="106" t="s">
        <v>37</v>
      </c>
      <c r="C8" s="107"/>
      <c r="D8" s="107"/>
      <c r="E8" s="108"/>
      <c r="F8" s="116" t="s">
        <v>8</v>
      </c>
      <c r="I8" s="114" t="s">
        <v>36</v>
      </c>
      <c r="J8" s="96" t="s">
        <v>65</v>
      </c>
      <c r="K8" s="94" t="s">
        <v>69</v>
      </c>
      <c r="L8" s="101" t="s">
        <v>66</v>
      </c>
    </row>
    <row r="9" spans="1:12" s="18" customFormat="1" ht="45" customHeight="1" x14ac:dyDescent="0.25">
      <c r="A9" s="115"/>
      <c r="B9" s="23" t="s">
        <v>38</v>
      </c>
      <c r="C9" s="23" t="s">
        <v>39</v>
      </c>
      <c r="D9" s="23" t="s">
        <v>40</v>
      </c>
      <c r="E9" s="23" t="s">
        <v>41</v>
      </c>
      <c r="F9" s="117"/>
      <c r="I9" s="115"/>
      <c r="J9" s="97"/>
      <c r="K9" s="95"/>
      <c r="L9" s="102"/>
    </row>
    <row r="10" spans="1:12" x14ac:dyDescent="0.35">
      <c r="A10" s="22" t="s">
        <v>42</v>
      </c>
      <c r="B10" s="20">
        <v>262405</v>
      </c>
      <c r="C10" s="20">
        <v>15076</v>
      </c>
      <c r="D10" s="20">
        <v>17241</v>
      </c>
      <c r="E10" s="20">
        <v>47824</v>
      </c>
      <c r="F10" s="24">
        <v>342546</v>
      </c>
      <c r="I10" s="22" t="s">
        <v>42</v>
      </c>
      <c r="J10" s="20">
        <v>262405</v>
      </c>
      <c r="K10" s="12">
        <f>L10-J10</f>
        <v>276229</v>
      </c>
      <c r="L10" s="21">
        <v>538634</v>
      </c>
    </row>
    <row r="11" spans="1:12" x14ac:dyDescent="0.35">
      <c r="A11" s="22" t="s">
        <v>43</v>
      </c>
      <c r="B11" s="20">
        <v>370474</v>
      </c>
      <c r="C11" s="20">
        <v>11018</v>
      </c>
      <c r="D11" s="20">
        <v>17917</v>
      </c>
      <c r="E11" s="20">
        <v>35354</v>
      </c>
      <c r="F11" s="24">
        <v>434764</v>
      </c>
      <c r="I11" s="22" t="s">
        <v>43</v>
      </c>
      <c r="J11" s="20">
        <v>370474</v>
      </c>
      <c r="K11" s="12">
        <f t="shared" ref="K11:K15" si="0">L11-J11</f>
        <v>576808</v>
      </c>
      <c r="L11" s="21">
        <v>947282</v>
      </c>
    </row>
    <row r="12" spans="1:12" x14ac:dyDescent="0.35">
      <c r="A12" s="22" t="s">
        <v>44</v>
      </c>
      <c r="B12" s="20">
        <v>266734</v>
      </c>
      <c r="C12" s="20">
        <v>4354</v>
      </c>
      <c r="D12" s="20">
        <v>9057</v>
      </c>
      <c r="E12" s="20">
        <v>16925</v>
      </c>
      <c r="F12" s="24">
        <v>297071</v>
      </c>
      <c r="I12" s="22" t="s">
        <v>44</v>
      </c>
      <c r="J12" s="20">
        <v>266734</v>
      </c>
      <c r="K12" s="12">
        <f t="shared" si="0"/>
        <v>886840</v>
      </c>
      <c r="L12" s="21">
        <v>1153574</v>
      </c>
    </row>
    <row r="13" spans="1:12" x14ac:dyDescent="0.35">
      <c r="A13" s="22" t="s">
        <v>45</v>
      </c>
      <c r="B13" s="20">
        <v>145435</v>
      </c>
      <c r="C13" s="20">
        <v>1750</v>
      </c>
      <c r="D13" s="20">
        <v>3938</v>
      </c>
      <c r="E13" s="20">
        <v>6697</v>
      </c>
      <c r="F13" s="24">
        <v>157819</v>
      </c>
      <c r="I13" s="22" t="s">
        <v>45</v>
      </c>
      <c r="J13" s="20">
        <v>145435</v>
      </c>
      <c r="K13" s="12">
        <f t="shared" si="0"/>
        <v>764524</v>
      </c>
      <c r="L13" s="21">
        <v>909959</v>
      </c>
    </row>
    <row r="14" spans="1:12" x14ac:dyDescent="0.35">
      <c r="A14" s="22" t="s">
        <v>46</v>
      </c>
      <c r="B14" s="20">
        <v>67551</v>
      </c>
      <c r="C14" s="20">
        <v>815</v>
      </c>
      <c r="D14" s="20">
        <v>1583</v>
      </c>
      <c r="E14" s="20">
        <v>2398</v>
      </c>
      <c r="F14" s="24">
        <v>72347</v>
      </c>
      <c r="I14" s="22" t="s">
        <v>46</v>
      </c>
      <c r="J14" s="20">
        <v>67551</v>
      </c>
      <c r="K14" s="12">
        <f t="shared" si="0"/>
        <v>417694</v>
      </c>
      <c r="L14" s="21">
        <v>485245</v>
      </c>
    </row>
    <row r="15" spans="1:12" x14ac:dyDescent="0.35">
      <c r="A15" s="22" t="s">
        <v>47</v>
      </c>
      <c r="B15" s="20">
        <v>36246</v>
      </c>
      <c r="C15" s="20">
        <v>527</v>
      </c>
      <c r="D15" s="20">
        <v>1331</v>
      </c>
      <c r="E15" s="20">
        <v>1552</v>
      </c>
      <c r="F15" s="24">
        <v>39656</v>
      </c>
      <c r="I15" s="22" t="s">
        <v>47</v>
      </c>
      <c r="J15" s="20">
        <v>36246</v>
      </c>
      <c r="K15" s="12">
        <f t="shared" si="0"/>
        <v>295192</v>
      </c>
      <c r="L15" s="21">
        <v>331438</v>
      </c>
    </row>
    <row r="16" spans="1:12" x14ac:dyDescent="0.35">
      <c r="A16" s="25" t="s">
        <v>8</v>
      </c>
      <c r="B16" s="26">
        <v>1148845</v>
      </c>
      <c r="C16" s="26">
        <v>33541</v>
      </c>
      <c r="D16" s="26">
        <v>51068</v>
      </c>
      <c r="E16" s="26">
        <v>110749</v>
      </c>
      <c r="F16" s="27">
        <v>1344203</v>
      </c>
      <c r="I16" s="25" t="s">
        <v>8</v>
      </c>
      <c r="J16" s="10">
        <f>SUM(J10:J15)</f>
        <v>1148845</v>
      </c>
      <c r="K16" s="13">
        <f t="shared" ref="K16:L16" si="1">SUM(K10:K15)</f>
        <v>3217287</v>
      </c>
      <c r="L16" s="11">
        <f t="shared" si="1"/>
        <v>4366132</v>
      </c>
    </row>
    <row r="17" spans="1:12" x14ac:dyDescent="0.35">
      <c r="I17" s="53"/>
      <c r="J17" s="5"/>
      <c r="K17" s="5"/>
      <c r="L17" s="5"/>
    </row>
    <row r="18" spans="1:12" ht="15" customHeight="1" x14ac:dyDescent="0.35">
      <c r="I18" s="114" t="s">
        <v>36</v>
      </c>
      <c r="J18" s="96" t="s">
        <v>65</v>
      </c>
      <c r="K18" s="94" t="s">
        <v>69</v>
      </c>
      <c r="L18" s="94" t="s">
        <v>66</v>
      </c>
    </row>
    <row r="19" spans="1:12" x14ac:dyDescent="0.35">
      <c r="A19" s="19" t="s">
        <v>0</v>
      </c>
      <c r="B19" s="19"/>
      <c r="C19" s="19"/>
      <c r="D19" s="19"/>
      <c r="E19" s="19"/>
      <c r="F19" s="19"/>
      <c r="I19" s="115"/>
      <c r="J19" s="97"/>
      <c r="K19" s="95"/>
      <c r="L19" s="95"/>
    </row>
    <row r="20" spans="1:12" x14ac:dyDescent="0.35">
      <c r="A20" s="19" t="s">
        <v>34</v>
      </c>
      <c r="B20" s="19"/>
      <c r="C20" s="19"/>
      <c r="D20" s="19"/>
      <c r="E20" s="19"/>
      <c r="F20" s="19"/>
      <c r="I20" s="22" t="s">
        <v>42</v>
      </c>
      <c r="J20" s="43">
        <f>J10/$L$16</f>
        <v>6.0100106913854187E-2</v>
      </c>
      <c r="K20" s="39">
        <f t="shared" ref="K20:L20" si="2">K10/$L$16</f>
        <v>6.3266296117478818E-2</v>
      </c>
      <c r="L20" s="39">
        <f t="shared" si="2"/>
        <v>0.12336640303133299</v>
      </c>
    </row>
    <row r="21" spans="1:12" x14ac:dyDescent="0.35">
      <c r="A21" s="19" t="s">
        <v>2</v>
      </c>
      <c r="B21" s="19"/>
      <c r="C21" s="19"/>
      <c r="D21" s="19"/>
      <c r="E21" s="19"/>
      <c r="F21" s="19"/>
      <c r="I21" s="22" t="s">
        <v>43</v>
      </c>
      <c r="J21" s="43">
        <f t="shared" ref="J21:L25" si="3">J11/$L$16</f>
        <v>8.4851763528908428E-2</v>
      </c>
      <c r="K21" s="39">
        <f t="shared" si="3"/>
        <v>0.1321096109783213</v>
      </c>
      <c r="L21" s="39">
        <f t="shared" si="3"/>
        <v>0.21696137450722974</v>
      </c>
    </row>
    <row r="22" spans="1:12" x14ac:dyDescent="0.35">
      <c r="A22" s="19" t="s">
        <v>19</v>
      </c>
      <c r="B22" s="19"/>
      <c r="C22" s="19"/>
      <c r="D22" s="19"/>
      <c r="E22" s="19"/>
      <c r="F22" s="19"/>
      <c r="I22" s="22" t="s">
        <v>44</v>
      </c>
      <c r="J22" s="43">
        <f t="shared" si="3"/>
        <v>6.1091602361082992E-2</v>
      </c>
      <c r="K22" s="39">
        <f t="shared" si="3"/>
        <v>0.20311800009711112</v>
      </c>
      <c r="L22" s="39">
        <f t="shared" si="3"/>
        <v>0.26420960245819414</v>
      </c>
    </row>
    <row r="23" spans="1:12" x14ac:dyDescent="0.35">
      <c r="I23" s="22" t="s">
        <v>45</v>
      </c>
      <c r="J23" s="43">
        <f t="shared" si="3"/>
        <v>3.3309803734747366E-2</v>
      </c>
      <c r="K23" s="39">
        <f t="shared" si="3"/>
        <v>0.1751032721869151</v>
      </c>
      <c r="L23" s="39">
        <f t="shared" si="3"/>
        <v>0.20841307592166247</v>
      </c>
    </row>
    <row r="24" spans="1:12" x14ac:dyDescent="0.35">
      <c r="A24" s="37" t="s">
        <v>35</v>
      </c>
      <c r="B24" s="19"/>
      <c r="C24" s="19"/>
      <c r="D24" s="19"/>
      <c r="E24" s="19"/>
      <c r="F24" s="19"/>
      <c r="I24" s="22" t="s">
        <v>46</v>
      </c>
      <c r="J24" s="43">
        <f t="shared" si="3"/>
        <v>1.5471589040367996E-2</v>
      </c>
      <c r="K24" s="39">
        <f t="shared" si="3"/>
        <v>9.5666828213164426E-2</v>
      </c>
      <c r="L24" s="39">
        <f t="shared" si="3"/>
        <v>0.11113841725353242</v>
      </c>
    </row>
    <row r="25" spans="1:12" x14ac:dyDescent="0.35">
      <c r="I25" s="22" t="s">
        <v>47</v>
      </c>
      <c r="J25" s="43">
        <f t="shared" si="3"/>
        <v>8.3016271610661333E-3</v>
      </c>
      <c r="K25" s="39">
        <f t="shared" si="3"/>
        <v>6.7609499666982126E-2</v>
      </c>
      <c r="L25" s="39">
        <f t="shared" si="3"/>
        <v>7.5911126828048264E-2</v>
      </c>
    </row>
    <row r="26" spans="1:12" x14ac:dyDescent="0.35">
      <c r="A26" s="111" t="s">
        <v>36</v>
      </c>
      <c r="B26" s="106" t="s">
        <v>37</v>
      </c>
      <c r="C26" s="107"/>
      <c r="D26" s="107"/>
      <c r="E26" s="108"/>
      <c r="F26" s="109" t="s">
        <v>8</v>
      </c>
      <c r="I26" s="25" t="s">
        <v>8</v>
      </c>
      <c r="J26" s="41">
        <f>SUM(J20:J25)</f>
        <v>0.26312649274002714</v>
      </c>
      <c r="K26" s="42">
        <f t="shared" ref="K26:L26" si="4">SUM(K20:K25)</f>
        <v>0.73687350725997292</v>
      </c>
      <c r="L26" s="42">
        <f t="shared" si="4"/>
        <v>1</v>
      </c>
    </row>
    <row r="27" spans="1:12" ht="29" x14ac:dyDescent="0.35">
      <c r="A27" s="112"/>
      <c r="B27" s="23" t="s">
        <v>38</v>
      </c>
      <c r="C27" s="23" t="s">
        <v>39</v>
      </c>
      <c r="D27" s="23" t="s">
        <v>40</v>
      </c>
      <c r="E27" s="23" t="s">
        <v>41</v>
      </c>
      <c r="F27" s="113"/>
    </row>
    <row r="28" spans="1:12" ht="15" customHeight="1" x14ac:dyDescent="0.35">
      <c r="A28" s="22" t="s">
        <v>42</v>
      </c>
      <c r="B28" s="20">
        <v>538634</v>
      </c>
      <c r="C28" s="20">
        <v>21676</v>
      </c>
      <c r="D28" s="20">
        <v>23359</v>
      </c>
      <c r="E28" s="20">
        <v>88118</v>
      </c>
      <c r="F28" s="24">
        <v>671787</v>
      </c>
      <c r="I28" s="114" t="s">
        <v>36</v>
      </c>
      <c r="J28" s="96" t="s">
        <v>65</v>
      </c>
      <c r="K28" s="94" t="s">
        <v>69</v>
      </c>
      <c r="L28" s="101" t="s">
        <v>66</v>
      </c>
    </row>
    <row r="29" spans="1:12" x14ac:dyDescent="0.35">
      <c r="A29" s="22" t="s">
        <v>43</v>
      </c>
      <c r="B29" s="20">
        <v>947282</v>
      </c>
      <c r="C29" s="20">
        <v>16387</v>
      </c>
      <c r="D29" s="20">
        <v>24939</v>
      </c>
      <c r="E29" s="20">
        <v>84799</v>
      </c>
      <c r="F29" s="24">
        <v>1073407</v>
      </c>
      <c r="I29" s="115"/>
      <c r="J29" s="97"/>
      <c r="K29" s="95"/>
      <c r="L29" s="102"/>
    </row>
    <row r="30" spans="1:12" x14ac:dyDescent="0.35">
      <c r="A30" s="22" t="s">
        <v>44</v>
      </c>
      <c r="B30" s="20">
        <v>1153574</v>
      </c>
      <c r="C30" s="20">
        <v>7761</v>
      </c>
      <c r="D30" s="20">
        <v>15493</v>
      </c>
      <c r="E30" s="20">
        <v>61845</v>
      </c>
      <c r="F30" s="24">
        <v>1238673</v>
      </c>
      <c r="I30" s="22" t="s">
        <v>42</v>
      </c>
      <c r="J30" s="43">
        <f>J10/J$16</f>
        <v>0.22840766160796278</v>
      </c>
      <c r="K30" s="39">
        <f t="shared" ref="K30:L30" si="5">K10/K$16</f>
        <v>8.5857742874664272E-2</v>
      </c>
      <c r="L30" s="45">
        <f t="shared" si="5"/>
        <v>0.12336640303133299</v>
      </c>
    </row>
    <row r="31" spans="1:12" x14ac:dyDescent="0.35">
      <c r="A31" s="22" t="s">
        <v>45</v>
      </c>
      <c r="B31" s="20">
        <v>909959</v>
      </c>
      <c r="C31" s="20">
        <v>3460</v>
      </c>
      <c r="D31" s="20">
        <v>8227</v>
      </c>
      <c r="E31" s="20">
        <v>35073</v>
      </c>
      <c r="F31" s="24">
        <v>956719</v>
      </c>
      <c r="I31" s="22" t="s">
        <v>43</v>
      </c>
      <c r="J31" s="43">
        <f t="shared" ref="J31:L35" si="6">J11/J$16</f>
        <v>0.32247518159542843</v>
      </c>
      <c r="K31" s="39">
        <f t="shared" si="6"/>
        <v>0.17928397435479024</v>
      </c>
      <c r="L31" s="45">
        <f t="shared" si="6"/>
        <v>0.21696137450722974</v>
      </c>
    </row>
    <row r="32" spans="1:12" x14ac:dyDescent="0.35">
      <c r="A32" s="22" t="s">
        <v>46</v>
      </c>
      <c r="B32" s="20">
        <v>485245</v>
      </c>
      <c r="C32" s="20">
        <v>1441</v>
      </c>
      <c r="D32" s="20">
        <v>3988</v>
      </c>
      <c r="E32" s="20">
        <v>13229</v>
      </c>
      <c r="F32" s="24">
        <v>503903</v>
      </c>
      <c r="I32" s="22" t="s">
        <v>44</v>
      </c>
      <c r="J32" s="43">
        <f t="shared" si="6"/>
        <v>0.23217579394957544</v>
      </c>
      <c r="K32" s="39">
        <f t="shared" si="6"/>
        <v>0.2756483956824492</v>
      </c>
      <c r="L32" s="45">
        <f t="shared" si="6"/>
        <v>0.26420960245819414</v>
      </c>
    </row>
    <row r="33" spans="1:12" x14ac:dyDescent="0.35">
      <c r="A33" s="22" t="s">
        <v>47</v>
      </c>
      <c r="B33" s="20">
        <v>331438</v>
      </c>
      <c r="C33" s="20">
        <v>876</v>
      </c>
      <c r="D33" s="20">
        <v>2951</v>
      </c>
      <c r="E33" s="20">
        <v>8363</v>
      </c>
      <c r="F33" s="24">
        <v>343628</v>
      </c>
      <c r="I33" s="22" t="s">
        <v>45</v>
      </c>
      <c r="J33" s="43">
        <f t="shared" si="6"/>
        <v>0.12659236015302325</v>
      </c>
      <c r="K33" s="39">
        <f t="shared" si="6"/>
        <v>0.23763002803293581</v>
      </c>
      <c r="L33" s="45">
        <f t="shared" si="6"/>
        <v>0.20841307592166247</v>
      </c>
    </row>
    <row r="34" spans="1:12" x14ac:dyDescent="0.35">
      <c r="A34" s="25" t="s">
        <v>8</v>
      </c>
      <c r="B34" s="26">
        <v>4366133</v>
      </c>
      <c r="C34" s="26">
        <v>51601</v>
      </c>
      <c r="D34" s="26">
        <v>78956</v>
      </c>
      <c r="E34" s="26">
        <v>291427</v>
      </c>
      <c r="F34" s="27">
        <v>4788117</v>
      </c>
      <c r="I34" s="22" t="s">
        <v>46</v>
      </c>
      <c r="J34" s="43">
        <f t="shared" si="6"/>
        <v>5.8799054702766688E-2</v>
      </c>
      <c r="K34" s="39">
        <f t="shared" si="6"/>
        <v>0.12982801969485469</v>
      </c>
      <c r="L34" s="45">
        <f t="shared" si="6"/>
        <v>0.11113841725353242</v>
      </c>
    </row>
    <row r="35" spans="1:12" x14ac:dyDescent="0.35">
      <c r="I35" s="22" t="s">
        <v>47</v>
      </c>
      <c r="J35" s="43">
        <f t="shared" si="6"/>
        <v>3.1549947991243381E-2</v>
      </c>
      <c r="K35" s="39">
        <f t="shared" si="6"/>
        <v>9.1751839360305745E-2</v>
      </c>
      <c r="L35" s="45">
        <f t="shared" si="6"/>
        <v>7.5911126828048264E-2</v>
      </c>
    </row>
    <row r="36" spans="1:12" x14ac:dyDescent="0.35">
      <c r="I36" s="25" t="s">
        <v>8</v>
      </c>
      <c r="J36" s="41">
        <f>SUM(J30:J35)</f>
        <v>0.99999999999999989</v>
      </c>
      <c r="K36" s="42">
        <f t="shared" ref="K36" si="7">SUM(K30:K35)</f>
        <v>0.99999999999999989</v>
      </c>
      <c r="L36" s="44">
        <f t="shared" ref="L36" si="8">SUM(L30:L35)</f>
        <v>1</v>
      </c>
    </row>
    <row r="38" spans="1:12" x14ac:dyDescent="0.35">
      <c r="I38" s="114" t="s">
        <v>36</v>
      </c>
      <c r="J38" s="96" t="s">
        <v>65</v>
      </c>
      <c r="K38" s="94" t="s">
        <v>69</v>
      </c>
      <c r="L38" s="101" t="s">
        <v>66</v>
      </c>
    </row>
    <row r="39" spans="1:12" x14ac:dyDescent="0.35">
      <c r="I39" s="115"/>
      <c r="J39" s="97"/>
      <c r="K39" s="95"/>
      <c r="L39" s="102"/>
    </row>
    <row r="40" spans="1:12" x14ac:dyDescent="0.35">
      <c r="I40" s="22" t="s">
        <v>42</v>
      </c>
      <c r="J40" s="43">
        <f>J10/$L10</f>
        <v>0.48716753862548595</v>
      </c>
      <c r="K40" s="39">
        <f>K10/$L10</f>
        <v>0.5128324613745141</v>
      </c>
      <c r="L40" s="45">
        <f>SUM(J40:K40)</f>
        <v>1</v>
      </c>
    </row>
    <row r="41" spans="1:12" x14ac:dyDescent="0.35">
      <c r="I41" s="22" t="s">
        <v>43</v>
      </c>
      <c r="J41" s="43">
        <f t="shared" ref="J41:K41" si="9">J11/$L11</f>
        <v>0.39109156513055249</v>
      </c>
      <c r="K41" s="39">
        <f t="shared" si="9"/>
        <v>0.60890843486944757</v>
      </c>
      <c r="L41" s="45">
        <f t="shared" ref="L41:L46" si="10">SUM(J41:K41)</f>
        <v>1</v>
      </c>
    </row>
    <row r="42" spans="1:12" x14ac:dyDescent="0.35">
      <c r="I42" s="22" t="s">
        <v>44</v>
      </c>
      <c r="J42" s="43">
        <f t="shared" ref="J42:K42" si="11">J12/$L12</f>
        <v>0.23122400470190901</v>
      </c>
      <c r="K42" s="39">
        <f t="shared" si="11"/>
        <v>0.76877599529809093</v>
      </c>
      <c r="L42" s="45">
        <f t="shared" si="10"/>
        <v>1</v>
      </c>
    </row>
    <row r="43" spans="1:12" x14ac:dyDescent="0.35">
      <c r="I43" s="22" t="s">
        <v>45</v>
      </c>
      <c r="J43" s="43">
        <f t="shared" ref="J43:K43" si="12">J13/$L13</f>
        <v>0.15982588226502512</v>
      </c>
      <c r="K43" s="39">
        <f t="shared" si="12"/>
        <v>0.84017411773497486</v>
      </c>
      <c r="L43" s="45">
        <f t="shared" si="10"/>
        <v>1</v>
      </c>
    </row>
    <row r="44" spans="1:12" x14ac:dyDescent="0.35">
      <c r="I44" s="22" t="s">
        <v>46</v>
      </c>
      <c r="J44" s="43">
        <f t="shared" ref="J44:K44" si="13">J14/$L14</f>
        <v>0.13921008974847757</v>
      </c>
      <c r="K44" s="39">
        <f t="shared" si="13"/>
        <v>0.86078991025152241</v>
      </c>
      <c r="L44" s="45">
        <f t="shared" si="10"/>
        <v>1</v>
      </c>
    </row>
    <row r="45" spans="1:12" x14ac:dyDescent="0.35">
      <c r="I45" s="22" t="s">
        <v>47</v>
      </c>
      <c r="J45" s="43">
        <f t="shared" ref="J45:K45" si="14">J15/$L15</f>
        <v>0.10935981993615698</v>
      </c>
      <c r="K45" s="39">
        <f t="shared" si="14"/>
        <v>0.89064018006384305</v>
      </c>
      <c r="L45" s="45">
        <f t="shared" si="10"/>
        <v>1</v>
      </c>
    </row>
    <row r="46" spans="1:12" x14ac:dyDescent="0.35">
      <c r="I46" s="25" t="s">
        <v>8</v>
      </c>
      <c r="J46" s="41">
        <f t="shared" ref="J46:K46" si="15">J16/$L16</f>
        <v>0.26312649274002708</v>
      </c>
      <c r="K46" s="42">
        <f t="shared" si="15"/>
        <v>0.73687350725997292</v>
      </c>
      <c r="L46" s="44">
        <f t="shared" si="10"/>
        <v>1</v>
      </c>
    </row>
  </sheetData>
  <mergeCells count="23">
    <mergeCell ref="I38:I39"/>
    <mergeCell ref="J38:J39"/>
    <mergeCell ref="K38:K39"/>
    <mergeCell ref="L38:L39"/>
    <mergeCell ref="I8:I9"/>
    <mergeCell ref="J8:J9"/>
    <mergeCell ref="K8:K9"/>
    <mergeCell ref="L8:L9"/>
    <mergeCell ref="I1:L1"/>
    <mergeCell ref="I28:I29"/>
    <mergeCell ref="J28:J29"/>
    <mergeCell ref="K28:K29"/>
    <mergeCell ref="L28:L29"/>
    <mergeCell ref="I18:I19"/>
    <mergeCell ref="J18:J19"/>
    <mergeCell ref="K18:K19"/>
    <mergeCell ref="L18:L19"/>
    <mergeCell ref="A8:A9"/>
    <mergeCell ref="F8:F9"/>
    <mergeCell ref="A26:A27"/>
    <mergeCell ref="B26:E26"/>
    <mergeCell ref="F26:F27"/>
    <mergeCell ref="B8:E8"/>
  </mergeCells>
  <conditionalFormatting sqref="J40:J45">
    <cfRule type="cellIs" dxfId="3" priority="4" stopIfTrue="1" operator="greaterThan">
      <formula>$J$46</formula>
    </cfRule>
  </conditionalFormatting>
  <conditionalFormatting sqref="K40:K45">
    <cfRule type="cellIs" dxfId="2" priority="3" stopIfTrue="1" operator="greaterThan">
      <formula>0.7</formula>
    </cfRule>
  </conditionalFormatting>
  <conditionalFormatting sqref="J30:L35">
    <cfRule type="dataBar" priority="2">
      <dataBar>
        <cfvo type="min"/>
        <cfvo type="max"/>
        <color rgb="FFFFB628"/>
      </dataBar>
    </cfRule>
  </conditionalFormatting>
  <conditionalFormatting sqref="J20:L25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F31" zoomScale="85" zoomScaleNormal="85" workbookViewId="0">
      <selection activeCell="P35" sqref="P35:P36"/>
    </sheetView>
  </sheetViews>
  <sheetFormatPr baseColWidth="10" defaultColWidth="11.54296875" defaultRowHeight="14.5" x14ac:dyDescent="0.35"/>
  <cols>
    <col min="1" max="1" width="16.453125" style="1" customWidth="1"/>
    <col min="2" max="2" width="11.54296875" style="1"/>
    <col min="3" max="3" width="13.54296875" style="1" customWidth="1"/>
    <col min="4" max="4" width="12.453125" style="1" customWidth="1"/>
    <col min="5" max="8" width="11.54296875" style="1"/>
    <col min="9" max="9" width="15.7265625" style="1" bestFit="1" customWidth="1"/>
    <col min="10" max="10" width="12.81640625" style="1" customWidth="1"/>
    <col min="11" max="11" width="14" style="1" customWidth="1"/>
    <col min="12" max="12" width="14.81640625" style="1" customWidth="1"/>
    <col min="13" max="16384" width="11.54296875" style="1"/>
  </cols>
  <sheetData>
    <row r="1" spans="1:12" ht="18.5" x14ac:dyDescent="0.45">
      <c r="A1" s="19" t="s">
        <v>0</v>
      </c>
      <c r="B1" s="19"/>
      <c r="C1" s="19"/>
      <c r="D1" s="19"/>
      <c r="E1" s="19"/>
      <c r="F1" s="19"/>
      <c r="I1" s="89" t="s">
        <v>67</v>
      </c>
      <c r="J1" s="89"/>
      <c r="K1" s="89"/>
      <c r="L1" s="89"/>
    </row>
    <row r="2" spans="1:12" x14ac:dyDescent="0.35">
      <c r="A2" s="19" t="s">
        <v>34</v>
      </c>
      <c r="B2" s="19"/>
      <c r="C2" s="19"/>
      <c r="D2" s="19"/>
      <c r="E2" s="19"/>
      <c r="F2" s="19"/>
    </row>
    <row r="3" spans="1:12" x14ac:dyDescent="0.35">
      <c r="A3" s="19" t="s">
        <v>2</v>
      </c>
      <c r="B3" s="19"/>
      <c r="C3" s="19"/>
      <c r="D3" s="19"/>
      <c r="E3" s="19"/>
      <c r="F3" s="19"/>
    </row>
    <row r="4" spans="1:12" x14ac:dyDescent="0.35">
      <c r="A4" s="36" t="s">
        <v>3</v>
      </c>
      <c r="B4" s="19"/>
      <c r="C4" s="19"/>
      <c r="D4" s="19"/>
      <c r="E4" s="19"/>
      <c r="F4" s="19"/>
      <c r="I4" s="19" t="s">
        <v>0</v>
      </c>
    </row>
    <row r="5" spans="1:12" x14ac:dyDescent="0.35">
      <c r="I5" s="19" t="s">
        <v>71</v>
      </c>
    </row>
    <row r="6" spans="1:12" x14ac:dyDescent="0.35">
      <c r="A6" s="19" t="s">
        <v>35</v>
      </c>
      <c r="B6" s="19"/>
      <c r="C6" s="19"/>
      <c r="D6" s="19"/>
      <c r="E6" s="19"/>
      <c r="F6" s="19"/>
      <c r="I6" s="19" t="s">
        <v>2</v>
      </c>
    </row>
    <row r="8" spans="1:12" ht="15" customHeight="1" x14ac:dyDescent="0.35">
      <c r="A8" s="114" t="s">
        <v>36</v>
      </c>
      <c r="B8" s="106" t="s">
        <v>37</v>
      </c>
      <c r="C8" s="107"/>
      <c r="D8" s="107"/>
      <c r="E8" s="108"/>
      <c r="F8" s="116" t="s">
        <v>8</v>
      </c>
      <c r="I8" s="114" t="s">
        <v>36</v>
      </c>
      <c r="J8" s="96" t="s">
        <v>65</v>
      </c>
      <c r="K8" s="94" t="s">
        <v>69</v>
      </c>
      <c r="L8" s="101" t="s">
        <v>66</v>
      </c>
    </row>
    <row r="9" spans="1:12" s="18" customFormat="1" ht="45" customHeight="1" x14ac:dyDescent="0.25">
      <c r="A9" s="115"/>
      <c r="B9" s="23" t="s">
        <v>38</v>
      </c>
      <c r="C9" s="23" t="s">
        <v>39</v>
      </c>
      <c r="D9" s="23" t="s">
        <v>40</v>
      </c>
      <c r="E9" s="23" t="s">
        <v>41</v>
      </c>
      <c r="F9" s="117"/>
      <c r="I9" s="115"/>
      <c r="J9" s="97"/>
      <c r="K9" s="95"/>
      <c r="L9" s="102"/>
    </row>
    <row r="10" spans="1:12" x14ac:dyDescent="0.35">
      <c r="A10" s="22" t="s">
        <v>42</v>
      </c>
      <c r="B10" s="20">
        <v>262405</v>
      </c>
      <c r="C10" s="20">
        <v>15076</v>
      </c>
      <c r="D10" s="20">
        <v>17241</v>
      </c>
      <c r="E10" s="20">
        <v>47824</v>
      </c>
      <c r="F10" s="24">
        <v>342546</v>
      </c>
      <c r="I10" s="22" t="s">
        <v>42</v>
      </c>
      <c r="J10" s="20">
        <v>262405</v>
      </c>
      <c r="K10" s="12">
        <f>L10-J10</f>
        <v>276229</v>
      </c>
      <c r="L10" s="21">
        <v>538634</v>
      </c>
    </row>
    <row r="11" spans="1:12" x14ac:dyDescent="0.35">
      <c r="A11" s="22" t="s">
        <v>43</v>
      </c>
      <c r="B11" s="20">
        <v>370474</v>
      </c>
      <c r="C11" s="20">
        <v>11018</v>
      </c>
      <c r="D11" s="20">
        <v>17917</v>
      </c>
      <c r="E11" s="20">
        <v>35354</v>
      </c>
      <c r="F11" s="24">
        <v>434764</v>
      </c>
      <c r="I11" s="22" t="s">
        <v>43</v>
      </c>
      <c r="J11" s="20">
        <v>370474</v>
      </c>
      <c r="K11" s="12">
        <f t="shared" ref="K11:K15" si="0">L11-J11</f>
        <v>576808</v>
      </c>
      <c r="L11" s="21">
        <v>947282</v>
      </c>
    </row>
    <row r="12" spans="1:12" x14ac:dyDescent="0.35">
      <c r="A12" s="22" t="s">
        <v>44</v>
      </c>
      <c r="B12" s="20">
        <v>266734</v>
      </c>
      <c r="C12" s="20">
        <v>4354</v>
      </c>
      <c r="D12" s="20">
        <v>9057</v>
      </c>
      <c r="E12" s="20">
        <v>16925</v>
      </c>
      <c r="F12" s="24">
        <v>297071</v>
      </c>
      <c r="I12" s="22" t="s">
        <v>44</v>
      </c>
      <c r="J12" s="20">
        <v>266734</v>
      </c>
      <c r="K12" s="12">
        <f t="shared" si="0"/>
        <v>886840</v>
      </c>
      <c r="L12" s="21">
        <v>1153574</v>
      </c>
    </row>
    <row r="13" spans="1:12" x14ac:dyDescent="0.35">
      <c r="A13" s="22" t="s">
        <v>45</v>
      </c>
      <c r="B13" s="20">
        <v>145435</v>
      </c>
      <c r="C13" s="20">
        <v>1750</v>
      </c>
      <c r="D13" s="20">
        <v>3938</v>
      </c>
      <c r="E13" s="20">
        <v>6697</v>
      </c>
      <c r="F13" s="24">
        <v>157819</v>
      </c>
      <c r="I13" s="22" t="s">
        <v>45</v>
      </c>
      <c r="J13" s="20">
        <v>145435</v>
      </c>
      <c r="K13" s="12">
        <f t="shared" si="0"/>
        <v>764524</v>
      </c>
      <c r="L13" s="21">
        <v>909959</v>
      </c>
    </row>
    <row r="14" spans="1:12" x14ac:dyDescent="0.35">
      <c r="A14" s="22" t="s">
        <v>46</v>
      </c>
      <c r="B14" s="20">
        <v>67551</v>
      </c>
      <c r="C14" s="20">
        <v>815</v>
      </c>
      <c r="D14" s="20">
        <v>1583</v>
      </c>
      <c r="E14" s="20">
        <v>2398</v>
      </c>
      <c r="F14" s="24">
        <v>72347</v>
      </c>
      <c r="I14" s="22" t="s">
        <v>46</v>
      </c>
      <c r="J14" s="20">
        <v>67551</v>
      </c>
      <c r="K14" s="12">
        <f t="shared" si="0"/>
        <v>417694</v>
      </c>
      <c r="L14" s="21">
        <v>485245</v>
      </c>
    </row>
    <row r="15" spans="1:12" x14ac:dyDescent="0.35">
      <c r="A15" s="22" t="s">
        <v>47</v>
      </c>
      <c r="B15" s="20">
        <v>36246</v>
      </c>
      <c r="C15" s="20">
        <v>527</v>
      </c>
      <c r="D15" s="20">
        <v>1331</v>
      </c>
      <c r="E15" s="20">
        <v>1552</v>
      </c>
      <c r="F15" s="24">
        <v>39656</v>
      </c>
      <c r="I15" s="22" t="s">
        <v>47</v>
      </c>
      <c r="J15" s="20">
        <v>36246</v>
      </c>
      <c r="K15" s="12">
        <f t="shared" si="0"/>
        <v>295192</v>
      </c>
      <c r="L15" s="21">
        <v>331438</v>
      </c>
    </row>
    <row r="16" spans="1:12" x14ac:dyDescent="0.35">
      <c r="A16" s="25" t="s">
        <v>8</v>
      </c>
      <c r="B16" s="26">
        <v>1148845</v>
      </c>
      <c r="C16" s="26">
        <v>33541</v>
      </c>
      <c r="D16" s="26">
        <v>51068</v>
      </c>
      <c r="E16" s="26">
        <v>110749</v>
      </c>
      <c r="F16" s="27">
        <v>1344203</v>
      </c>
      <c r="I16" s="25" t="s">
        <v>8</v>
      </c>
      <c r="J16" s="10">
        <f>SUM(J10:J15)</f>
        <v>1148845</v>
      </c>
      <c r="K16" s="13">
        <f t="shared" ref="K16:L16" si="1">SUM(K10:K15)</f>
        <v>3217287</v>
      </c>
      <c r="L16" s="11">
        <f t="shared" si="1"/>
        <v>4366132</v>
      </c>
    </row>
    <row r="17" spans="1:12" x14ac:dyDescent="0.35">
      <c r="I17" s="53"/>
      <c r="J17" s="5"/>
      <c r="K17" s="5"/>
      <c r="L17" s="5"/>
    </row>
    <row r="18" spans="1:12" ht="15" customHeight="1" x14ac:dyDescent="0.35">
      <c r="I18" s="114" t="s">
        <v>36</v>
      </c>
      <c r="J18" s="96" t="s">
        <v>65</v>
      </c>
      <c r="K18" s="94" t="s">
        <v>69</v>
      </c>
      <c r="L18" s="94" t="s">
        <v>66</v>
      </c>
    </row>
    <row r="19" spans="1:12" x14ac:dyDescent="0.35">
      <c r="A19" s="19" t="s">
        <v>0</v>
      </c>
      <c r="B19" s="19"/>
      <c r="C19" s="19"/>
      <c r="D19" s="19"/>
      <c r="E19" s="19"/>
      <c r="F19" s="19"/>
      <c r="I19" s="115"/>
      <c r="J19" s="97"/>
      <c r="K19" s="95"/>
      <c r="L19" s="95"/>
    </row>
    <row r="20" spans="1:12" x14ac:dyDescent="0.35">
      <c r="A20" s="19" t="s">
        <v>34</v>
      </c>
      <c r="B20" s="19"/>
      <c r="C20" s="19"/>
      <c r="D20" s="19"/>
      <c r="E20" s="19"/>
      <c r="F20" s="19"/>
      <c r="I20" s="22" t="s">
        <v>42</v>
      </c>
      <c r="J20" s="43">
        <f>J10/$L$16</f>
        <v>6.0100106913854187E-2</v>
      </c>
      <c r="K20" s="39">
        <f t="shared" ref="K20:L20" si="2">K10/$L$16</f>
        <v>6.3266296117478818E-2</v>
      </c>
      <c r="L20" s="39">
        <f t="shared" si="2"/>
        <v>0.12336640303133299</v>
      </c>
    </row>
    <row r="21" spans="1:12" x14ac:dyDescent="0.35">
      <c r="A21" s="19" t="s">
        <v>2</v>
      </c>
      <c r="B21" s="19"/>
      <c r="C21" s="19"/>
      <c r="D21" s="19"/>
      <c r="E21" s="19"/>
      <c r="F21" s="19"/>
      <c r="I21" s="22" t="s">
        <v>43</v>
      </c>
      <c r="J21" s="43">
        <f t="shared" ref="J21:L25" si="3">J11/$L$16</f>
        <v>8.4851763528908428E-2</v>
      </c>
      <c r="K21" s="39">
        <f t="shared" si="3"/>
        <v>0.1321096109783213</v>
      </c>
      <c r="L21" s="39">
        <f t="shared" si="3"/>
        <v>0.21696137450722974</v>
      </c>
    </row>
    <row r="22" spans="1:12" x14ac:dyDescent="0.35">
      <c r="A22" s="19" t="s">
        <v>19</v>
      </c>
      <c r="B22" s="19"/>
      <c r="C22" s="19"/>
      <c r="D22" s="19"/>
      <c r="E22" s="19"/>
      <c r="F22" s="19"/>
      <c r="I22" s="22" t="s">
        <v>44</v>
      </c>
      <c r="J22" s="43">
        <f t="shared" si="3"/>
        <v>6.1091602361082992E-2</v>
      </c>
      <c r="K22" s="39">
        <f t="shared" si="3"/>
        <v>0.20311800009711112</v>
      </c>
      <c r="L22" s="39">
        <f t="shared" si="3"/>
        <v>0.26420960245819414</v>
      </c>
    </row>
    <row r="23" spans="1:12" x14ac:dyDescent="0.35">
      <c r="I23" s="22" t="s">
        <v>45</v>
      </c>
      <c r="J23" s="43">
        <f t="shared" si="3"/>
        <v>3.3309803734747366E-2</v>
      </c>
      <c r="K23" s="39">
        <f t="shared" si="3"/>
        <v>0.1751032721869151</v>
      </c>
      <c r="L23" s="39">
        <f t="shared" si="3"/>
        <v>0.20841307592166247</v>
      </c>
    </row>
    <row r="24" spans="1:12" x14ac:dyDescent="0.35">
      <c r="A24" s="37" t="s">
        <v>35</v>
      </c>
      <c r="B24" s="19"/>
      <c r="C24" s="19"/>
      <c r="D24" s="19"/>
      <c r="E24" s="19"/>
      <c r="F24" s="19"/>
      <c r="I24" s="22" t="s">
        <v>46</v>
      </c>
      <c r="J24" s="43">
        <f t="shared" si="3"/>
        <v>1.5471589040367996E-2</v>
      </c>
      <c r="K24" s="39">
        <f t="shared" si="3"/>
        <v>9.5666828213164426E-2</v>
      </c>
      <c r="L24" s="39">
        <f t="shared" si="3"/>
        <v>0.11113841725353242</v>
      </c>
    </row>
    <row r="25" spans="1:12" x14ac:dyDescent="0.35">
      <c r="I25" s="22" t="s">
        <v>47</v>
      </c>
      <c r="J25" s="43">
        <f t="shared" si="3"/>
        <v>8.3016271610661333E-3</v>
      </c>
      <c r="K25" s="39">
        <f t="shared" si="3"/>
        <v>6.7609499666982126E-2</v>
      </c>
      <c r="L25" s="39">
        <f t="shared" si="3"/>
        <v>7.5911126828048264E-2</v>
      </c>
    </row>
    <row r="26" spans="1:12" x14ac:dyDescent="0.35">
      <c r="A26" s="111" t="s">
        <v>36</v>
      </c>
      <c r="B26" s="106" t="s">
        <v>37</v>
      </c>
      <c r="C26" s="107"/>
      <c r="D26" s="107"/>
      <c r="E26" s="108"/>
      <c r="F26" s="109" t="s">
        <v>8</v>
      </c>
      <c r="I26" s="25" t="s">
        <v>8</v>
      </c>
      <c r="J26" s="41">
        <f>SUM(J20:J25)</f>
        <v>0.26312649274002714</v>
      </c>
      <c r="K26" s="42">
        <f t="shared" ref="K26:L26" si="4">SUM(K20:K25)</f>
        <v>0.73687350725997292</v>
      </c>
      <c r="L26" s="42">
        <f t="shared" si="4"/>
        <v>1</v>
      </c>
    </row>
    <row r="27" spans="1:12" ht="29" x14ac:dyDescent="0.35">
      <c r="A27" s="112"/>
      <c r="B27" s="23" t="s">
        <v>38</v>
      </c>
      <c r="C27" s="23" t="s">
        <v>39</v>
      </c>
      <c r="D27" s="23" t="s">
        <v>40</v>
      </c>
      <c r="E27" s="23" t="s">
        <v>41</v>
      </c>
      <c r="F27" s="113"/>
    </row>
    <row r="28" spans="1:12" ht="15" customHeight="1" x14ac:dyDescent="0.35">
      <c r="A28" s="22" t="s">
        <v>42</v>
      </c>
      <c r="B28" s="20">
        <v>538634</v>
      </c>
      <c r="C28" s="20">
        <v>21676</v>
      </c>
      <c r="D28" s="20">
        <v>23359</v>
      </c>
      <c r="E28" s="20">
        <v>88118</v>
      </c>
      <c r="F28" s="24">
        <v>671787</v>
      </c>
      <c r="I28" s="114" t="s">
        <v>36</v>
      </c>
      <c r="J28" s="96" t="s">
        <v>65</v>
      </c>
      <c r="K28" s="94" t="s">
        <v>69</v>
      </c>
      <c r="L28" s="101" t="s">
        <v>66</v>
      </c>
    </row>
    <row r="29" spans="1:12" x14ac:dyDescent="0.35">
      <c r="A29" s="22" t="s">
        <v>43</v>
      </c>
      <c r="B29" s="20">
        <v>947282</v>
      </c>
      <c r="C29" s="20">
        <v>16387</v>
      </c>
      <c r="D29" s="20">
        <v>24939</v>
      </c>
      <c r="E29" s="20">
        <v>84799</v>
      </c>
      <c r="F29" s="24">
        <v>1073407</v>
      </c>
      <c r="I29" s="115"/>
      <c r="J29" s="97"/>
      <c r="K29" s="95"/>
      <c r="L29" s="102"/>
    </row>
    <row r="30" spans="1:12" x14ac:dyDescent="0.35">
      <c r="A30" s="22" t="s">
        <v>44</v>
      </c>
      <c r="B30" s="20">
        <v>1153574</v>
      </c>
      <c r="C30" s="20">
        <v>7761</v>
      </c>
      <c r="D30" s="20">
        <v>15493</v>
      </c>
      <c r="E30" s="20">
        <v>61845</v>
      </c>
      <c r="F30" s="24">
        <v>1238673</v>
      </c>
      <c r="I30" s="22" t="s">
        <v>42</v>
      </c>
      <c r="J30" s="43">
        <f>J10/J$16</f>
        <v>0.22840766160796278</v>
      </c>
      <c r="K30" s="39">
        <f t="shared" ref="K30:L30" si="5">K10/K$16</f>
        <v>8.5857742874664272E-2</v>
      </c>
      <c r="L30" s="45">
        <f t="shared" si="5"/>
        <v>0.12336640303133299</v>
      </c>
    </row>
    <row r="31" spans="1:12" x14ac:dyDescent="0.35">
      <c r="A31" s="22" t="s">
        <v>45</v>
      </c>
      <c r="B31" s="20">
        <v>909959</v>
      </c>
      <c r="C31" s="20">
        <v>3460</v>
      </c>
      <c r="D31" s="20">
        <v>8227</v>
      </c>
      <c r="E31" s="20">
        <v>35073</v>
      </c>
      <c r="F31" s="24">
        <v>956719</v>
      </c>
      <c r="I31" s="22" t="s">
        <v>43</v>
      </c>
      <c r="J31" s="43">
        <f t="shared" ref="J31:L35" si="6">J11/J$16</f>
        <v>0.32247518159542843</v>
      </c>
      <c r="K31" s="39">
        <f t="shared" si="6"/>
        <v>0.17928397435479024</v>
      </c>
      <c r="L31" s="45">
        <f t="shared" si="6"/>
        <v>0.21696137450722974</v>
      </c>
    </row>
    <row r="32" spans="1:12" x14ac:dyDescent="0.35">
      <c r="A32" s="22" t="s">
        <v>46</v>
      </c>
      <c r="B32" s="20">
        <v>485245</v>
      </c>
      <c r="C32" s="20">
        <v>1441</v>
      </c>
      <c r="D32" s="20">
        <v>3988</v>
      </c>
      <c r="E32" s="20">
        <v>13229</v>
      </c>
      <c r="F32" s="24">
        <v>503903</v>
      </c>
      <c r="I32" s="22" t="s">
        <v>44</v>
      </c>
      <c r="J32" s="43">
        <f t="shared" si="6"/>
        <v>0.23217579394957544</v>
      </c>
      <c r="K32" s="39">
        <f t="shared" si="6"/>
        <v>0.2756483956824492</v>
      </c>
      <c r="L32" s="45">
        <f t="shared" si="6"/>
        <v>0.26420960245819414</v>
      </c>
    </row>
    <row r="33" spans="1:12" x14ac:dyDescent="0.35">
      <c r="A33" s="22" t="s">
        <v>47</v>
      </c>
      <c r="B33" s="20">
        <v>331438</v>
      </c>
      <c r="C33" s="20">
        <v>876</v>
      </c>
      <c r="D33" s="20">
        <v>2951</v>
      </c>
      <c r="E33" s="20">
        <v>8363</v>
      </c>
      <c r="F33" s="24">
        <v>343628</v>
      </c>
      <c r="I33" s="22" t="s">
        <v>45</v>
      </c>
      <c r="J33" s="43">
        <f t="shared" si="6"/>
        <v>0.12659236015302325</v>
      </c>
      <c r="K33" s="39">
        <f t="shared" si="6"/>
        <v>0.23763002803293581</v>
      </c>
      <c r="L33" s="45">
        <f t="shared" si="6"/>
        <v>0.20841307592166247</v>
      </c>
    </row>
    <row r="34" spans="1:12" x14ac:dyDescent="0.35">
      <c r="A34" s="25" t="s">
        <v>8</v>
      </c>
      <c r="B34" s="26">
        <v>4366133</v>
      </c>
      <c r="C34" s="26">
        <v>51601</v>
      </c>
      <c r="D34" s="26">
        <v>78956</v>
      </c>
      <c r="E34" s="26">
        <v>291427</v>
      </c>
      <c r="F34" s="27">
        <v>4788117</v>
      </c>
      <c r="I34" s="22" t="s">
        <v>46</v>
      </c>
      <c r="J34" s="43">
        <f t="shared" si="6"/>
        <v>5.8799054702766688E-2</v>
      </c>
      <c r="K34" s="39">
        <f t="shared" si="6"/>
        <v>0.12982801969485469</v>
      </c>
      <c r="L34" s="45">
        <f t="shared" si="6"/>
        <v>0.11113841725353242</v>
      </c>
    </row>
    <row r="35" spans="1:12" x14ac:dyDescent="0.35">
      <c r="I35" s="22" t="s">
        <v>47</v>
      </c>
      <c r="J35" s="43">
        <f t="shared" si="6"/>
        <v>3.1549947991243381E-2</v>
      </c>
      <c r="K35" s="39">
        <f t="shared" si="6"/>
        <v>9.1751839360305745E-2</v>
      </c>
      <c r="L35" s="45">
        <f t="shared" si="6"/>
        <v>7.5911126828048264E-2</v>
      </c>
    </row>
    <row r="36" spans="1:12" x14ac:dyDescent="0.35">
      <c r="I36" s="25" t="s">
        <v>8</v>
      </c>
      <c r="J36" s="41">
        <f>SUM(J30:J35)</f>
        <v>0.99999999999999989</v>
      </c>
      <c r="K36" s="42">
        <f t="shared" ref="K36:L36" si="7">SUM(K30:K35)</f>
        <v>0.99999999999999989</v>
      </c>
      <c r="L36" s="44">
        <f t="shared" si="7"/>
        <v>1</v>
      </c>
    </row>
    <row r="38" spans="1:12" x14ac:dyDescent="0.35">
      <c r="I38" s="114" t="s">
        <v>36</v>
      </c>
      <c r="J38" s="96" t="s">
        <v>65</v>
      </c>
      <c r="K38" s="94" t="s">
        <v>69</v>
      </c>
      <c r="L38" s="101" t="s">
        <v>66</v>
      </c>
    </row>
    <row r="39" spans="1:12" x14ac:dyDescent="0.35">
      <c r="I39" s="115"/>
      <c r="J39" s="97"/>
      <c r="K39" s="95"/>
      <c r="L39" s="102"/>
    </row>
    <row r="40" spans="1:12" x14ac:dyDescent="0.35">
      <c r="I40" s="22" t="s">
        <v>42</v>
      </c>
      <c r="J40" s="43">
        <f>J10/$L10</f>
        <v>0.48716753862548595</v>
      </c>
      <c r="K40" s="39">
        <f>K10/$L10</f>
        <v>0.5128324613745141</v>
      </c>
      <c r="L40" s="45">
        <f>SUM(J40:K40)</f>
        <v>1</v>
      </c>
    </row>
    <row r="41" spans="1:12" x14ac:dyDescent="0.35">
      <c r="I41" s="22" t="s">
        <v>43</v>
      </c>
      <c r="J41" s="43">
        <f t="shared" ref="J41:K46" si="8">J11/$L11</f>
        <v>0.39109156513055249</v>
      </c>
      <c r="K41" s="39">
        <f t="shared" si="8"/>
        <v>0.60890843486944757</v>
      </c>
      <c r="L41" s="45">
        <f t="shared" ref="L41:L46" si="9">SUM(J41:K41)</f>
        <v>1</v>
      </c>
    </row>
    <row r="42" spans="1:12" x14ac:dyDescent="0.35">
      <c r="I42" s="22" t="s">
        <v>44</v>
      </c>
      <c r="J42" s="43">
        <f t="shared" si="8"/>
        <v>0.23122400470190901</v>
      </c>
      <c r="K42" s="39">
        <f t="shared" si="8"/>
        <v>0.76877599529809093</v>
      </c>
      <c r="L42" s="45">
        <f t="shared" si="9"/>
        <v>1</v>
      </c>
    </row>
    <row r="43" spans="1:12" x14ac:dyDescent="0.35">
      <c r="I43" s="22" t="s">
        <v>45</v>
      </c>
      <c r="J43" s="43">
        <f t="shared" si="8"/>
        <v>0.15982588226502512</v>
      </c>
      <c r="K43" s="39">
        <f t="shared" si="8"/>
        <v>0.84017411773497486</v>
      </c>
      <c r="L43" s="45">
        <f t="shared" si="9"/>
        <v>1</v>
      </c>
    </row>
    <row r="44" spans="1:12" x14ac:dyDescent="0.35">
      <c r="I44" s="22" t="s">
        <v>46</v>
      </c>
      <c r="J44" s="43">
        <f t="shared" si="8"/>
        <v>0.13921008974847757</v>
      </c>
      <c r="K44" s="39">
        <f t="shared" si="8"/>
        <v>0.86078991025152241</v>
      </c>
      <c r="L44" s="45">
        <f t="shared" si="9"/>
        <v>1</v>
      </c>
    </row>
    <row r="45" spans="1:12" x14ac:dyDescent="0.35">
      <c r="I45" s="22" t="s">
        <v>47</v>
      </c>
      <c r="J45" s="43">
        <f t="shared" si="8"/>
        <v>0.10935981993615698</v>
      </c>
      <c r="K45" s="39">
        <f t="shared" si="8"/>
        <v>0.89064018006384305</v>
      </c>
      <c r="L45" s="45">
        <f t="shared" si="9"/>
        <v>1</v>
      </c>
    </row>
    <row r="46" spans="1:12" x14ac:dyDescent="0.35">
      <c r="I46" s="25" t="s">
        <v>8</v>
      </c>
      <c r="J46" s="41">
        <f t="shared" si="8"/>
        <v>0.26312649274002708</v>
      </c>
      <c r="K46" s="42">
        <f t="shared" si="8"/>
        <v>0.73687350725997292</v>
      </c>
      <c r="L46" s="44">
        <f t="shared" si="9"/>
        <v>1</v>
      </c>
    </row>
  </sheetData>
  <mergeCells count="23">
    <mergeCell ref="I1:L1"/>
    <mergeCell ref="A8:A9"/>
    <mergeCell ref="B8:E8"/>
    <mergeCell ref="F8:F9"/>
    <mergeCell ref="I8:I9"/>
    <mergeCell ref="J8:J9"/>
    <mergeCell ref="K8:K9"/>
    <mergeCell ref="L8:L9"/>
    <mergeCell ref="I18:I19"/>
    <mergeCell ref="J18:J19"/>
    <mergeCell ref="K18:K19"/>
    <mergeCell ref="L18:L19"/>
    <mergeCell ref="A26:A27"/>
    <mergeCell ref="B26:E26"/>
    <mergeCell ref="F26:F27"/>
    <mergeCell ref="I28:I29"/>
    <mergeCell ref="J28:J29"/>
    <mergeCell ref="K28:K29"/>
    <mergeCell ref="L28:L29"/>
    <mergeCell ref="I38:I39"/>
    <mergeCell ref="J38:J39"/>
    <mergeCell ref="K38:K39"/>
    <mergeCell ref="L38:L39"/>
  </mergeCells>
  <conditionalFormatting sqref="J40:J45">
    <cfRule type="cellIs" dxfId="1" priority="4" stopIfTrue="1" operator="greaterThan">
      <formula>$J$46</formula>
    </cfRule>
  </conditionalFormatting>
  <conditionalFormatting sqref="K40:K45">
    <cfRule type="cellIs" dxfId="0" priority="3" stopIfTrue="1" operator="greaterThan">
      <formula>0.7</formula>
    </cfRule>
  </conditionalFormatting>
  <conditionalFormatting sqref="J30:L35">
    <cfRule type="dataBar" priority="2">
      <dataBar>
        <cfvo type="min"/>
        <cfvo type="max"/>
        <color rgb="FFFFB628"/>
      </dataBar>
    </cfRule>
  </conditionalFormatting>
  <conditionalFormatting sqref="J20:L25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22" sqref="A22"/>
    </sheetView>
  </sheetViews>
  <sheetFormatPr baseColWidth="10" defaultColWidth="11.54296875" defaultRowHeight="14.5" x14ac:dyDescent="0.35"/>
  <cols>
    <col min="1" max="1" width="15.453125" style="1" customWidth="1"/>
    <col min="2" max="2" width="11" style="1" customWidth="1"/>
    <col min="3" max="3" width="15.7265625" style="1" customWidth="1"/>
    <col min="4" max="4" width="12" style="1" customWidth="1"/>
    <col min="5" max="5" width="13.26953125" style="1" customWidth="1"/>
    <col min="6" max="6" width="11.54296875" style="1"/>
    <col min="7" max="7" width="8.1796875" style="1" bestFit="1" customWidth="1"/>
    <col min="8" max="8" width="9.1796875" style="1" bestFit="1" customWidth="1"/>
    <col min="9" max="16384" width="11.54296875" style="1"/>
  </cols>
  <sheetData>
    <row r="1" spans="1:8" x14ac:dyDescent="0.35">
      <c r="A1" s="19" t="s">
        <v>0</v>
      </c>
      <c r="B1" s="19"/>
      <c r="C1" s="19"/>
      <c r="D1" s="19"/>
      <c r="E1" s="19"/>
      <c r="F1" s="19"/>
      <c r="G1" s="19"/>
      <c r="H1" s="19"/>
    </row>
    <row r="2" spans="1:8" x14ac:dyDescent="0.35">
      <c r="A2" s="19" t="s">
        <v>20</v>
      </c>
      <c r="B2" s="19"/>
      <c r="C2" s="19"/>
      <c r="D2" s="19"/>
      <c r="E2" s="19"/>
      <c r="F2" s="19"/>
      <c r="G2" s="19"/>
      <c r="H2" s="19"/>
    </row>
    <row r="3" spans="1:8" x14ac:dyDescent="0.35">
      <c r="A3" s="19" t="s">
        <v>21</v>
      </c>
      <c r="B3" s="19"/>
      <c r="C3" s="19"/>
      <c r="D3" s="19"/>
      <c r="E3" s="19"/>
      <c r="F3" s="19"/>
      <c r="G3" s="19"/>
      <c r="H3" s="19"/>
    </row>
    <row r="4" spans="1:8" x14ac:dyDescent="0.35">
      <c r="A4" s="36" t="s">
        <v>3</v>
      </c>
      <c r="B4" s="19"/>
      <c r="C4" s="19"/>
      <c r="D4" s="19"/>
      <c r="E4" s="19"/>
      <c r="F4" s="19"/>
      <c r="G4" s="19"/>
      <c r="H4" s="19"/>
    </row>
    <row r="6" spans="1:8" x14ac:dyDescent="0.35">
      <c r="A6" s="19" t="s">
        <v>22</v>
      </c>
      <c r="B6" s="19"/>
      <c r="C6" s="19"/>
      <c r="D6" s="19"/>
      <c r="E6" s="19"/>
      <c r="F6" s="19"/>
      <c r="G6" s="19"/>
      <c r="H6" s="19"/>
    </row>
    <row r="8" spans="1:8" x14ac:dyDescent="0.35">
      <c r="A8" s="111" t="s">
        <v>23</v>
      </c>
      <c r="B8" s="107" t="s">
        <v>24</v>
      </c>
      <c r="C8" s="107"/>
      <c r="D8" s="107"/>
      <c r="E8" s="107"/>
      <c r="F8" s="107"/>
      <c r="G8" s="108"/>
      <c r="H8" s="109" t="s">
        <v>8</v>
      </c>
    </row>
    <row r="9" spans="1:8" s="18" customFormat="1" ht="58" x14ac:dyDescent="0.25">
      <c r="A9" s="112"/>
      <c r="B9" s="23" t="s">
        <v>25</v>
      </c>
      <c r="C9" s="23" t="s">
        <v>26</v>
      </c>
      <c r="D9" s="23" t="s">
        <v>27</v>
      </c>
      <c r="E9" s="23" t="s">
        <v>28</v>
      </c>
      <c r="F9" s="23" t="s">
        <v>29</v>
      </c>
      <c r="G9" s="23" t="s">
        <v>30</v>
      </c>
      <c r="H9" s="113"/>
    </row>
    <row r="10" spans="1:8" x14ac:dyDescent="0.35">
      <c r="A10" s="22" t="s">
        <v>31</v>
      </c>
      <c r="B10" s="20">
        <v>0</v>
      </c>
      <c r="C10" s="20">
        <v>104</v>
      </c>
      <c r="D10" s="20">
        <v>471</v>
      </c>
      <c r="E10" s="20">
        <v>1480</v>
      </c>
      <c r="F10" s="20">
        <v>5423</v>
      </c>
      <c r="G10" s="20">
        <v>2015</v>
      </c>
      <c r="H10" s="24">
        <v>9494</v>
      </c>
    </row>
    <row r="11" spans="1:8" x14ac:dyDescent="0.35">
      <c r="A11" s="22" t="s">
        <v>32</v>
      </c>
      <c r="B11" s="20">
        <v>1</v>
      </c>
      <c r="C11" s="20">
        <v>1061</v>
      </c>
      <c r="D11" s="20">
        <v>22310</v>
      </c>
      <c r="E11" s="20">
        <v>24418</v>
      </c>
      <c r="F11" s="20">
        <v>28348</v>
      </c>
      <c r="G11" s="20">
        <v>6580</v>
      </c>
      <c r="H11" s="24">
        <v>82717</v>
      </c>
    </row>
    <row r="12" spans="1:8" x14ac:dyDescent="0.35">
      <c r="A12" s="22" t="s">
        <v>14</v>
      </c>
      <c r="B12" s="20">
        <v>107</v>
      </c>
      <c r="C12" s="20">
        <v>14908</v>
      </c>
      <c r="D12" s="20">
        <v>243016</v>
      </c>
      <c r="E12" s="20">
        <v>117636</v>
      </c>
      <c r="F12" s="20">
        <v>84567</v>
      </c>
      <c r="G12" s="20">
        <v>28088</v>
      </c>
      <c r="H12" s="24">
        <v>488321</v>
      </c>
    </row>
    <row r="13" spans="1:8" x14ac:dyDescent="0.35">
      <c r="A13" s="22" t="s">
        <v>15</v>
      </c>
      <c r="B13" s="20">
        <v>226</v>
      </c>
      <c r="C13" s="20">
        <v>22886</v>
      </c>
      <c r="D13" s="20">
        <v>145799</v>
      </c>
      <c r="E13" s="20">
        <v>75525</v>
      </c>
      <c r="F13" s="20">
        <v>71819</v>
      </c>
      <c r="G13" s="20">
        <v>30611</v>
      </c>
      <c r="H13" s="24">
        <v>346865</v>
      </c>
    </row>
    <row r="14" spans="1:8" x14ac:dyDescent="0.35">
      <c r="A14" s="22" t="s">
        <v>16</v>
      </c>
      <c r="B14" s="20">
        <v>152</v>
      </c>
      <c r="C14" s="20">
        <v>11875</v>
      </c>
      <c r="D14" s="20">
        <v>64835</v>
      </c>
      <c r="E14" s="20">
        <v>27873</v>
      </c>
      <c r="F14" s="20">
        <v>27511</v>
      </c>
      <c r="G14" s="20">
        <v>10894</v>
      </c>
      <c r="H14" s="24">
        <v>143140</v>
      </c>
    </row>
    <row r="15" spans="1:8" x14ac:dyDescent="0.35">
      <c r="A15" s="22" t="s">
        <v>33</v>
      </c>
      <c r="B15" s="20">
        <v>105</v>
      </c>
      <c r="C15" s="20">
        <v>3033</v>
      </c>
      <c r="D15" s="20">
        <v>9341</v>
      </c>
      <c r="E15" s="20">
        <v>2721</v>
      </c>
      <c r="F15" s="20">
        <v>2707</v>
      </c>
      <c r="G15" s="20">
        <v>933</v>
      </c>
      <c r="H15" s="24">
        <v>18840</v>
      </c>
    </row>
    <row r="16" spans="1:8" x14ac:dyDescent="0.35">
      <c r="A16" s="25" t="s">
        <v>8</v>
      </c>
      <c r="B16" s="26">
        <v>590</v>
      </c>
      <c r="C16" s="26">
        <v>53866</v>
      </c>
      <c r="D16" s="26">
        <v>485772</v>
      </c>
      <c r="E16" s="26">
        <v>249654</v>
      </c>
      <c r="F16" s="26">
        <v>220374</v>
      </c>
      <c r="G16" s="26">
        <v>79120</v>
      </c>
      <c r="H16" s="27">
        <v>1089376</v>
      </c>
    </row>
    <row r="17" spans="1:8" x14ac:dyDescent="0.35">
      <c r="B17" s="4"/>
      <c r="C17" s="4"/>
      <c r="D17" s="4"/>
    </row>
    <row r="18" spans="1:8" x14ac:dyDescent="0.35">
      <c r="B18" s="4"/>
      <c r="C18" s="4"/>
      <c r="D18" s="4"/>
    </row>
    <row r="19" spans="1:8" x14ac:dyDescent="0.35">
      <c r="A19" s="19" t="s">
        <v>0</v>
      </c>
      <c r="B19" s="19"/>
      <c r="C19" s="19"/>
      <c r="D19" s="19"/>
      <c r="E19" s="19"/>
      <c r="F19" s="19"/>
      <c r="G19" s="19"/>
      <c r="H19" s="19"/>
    </row>
    <row r="20" spans="1:8" x14ac:dyDescent="0.35">
      <c r="A20" s="19" t="s">
        <v>20</v>
      </c>
      <c r="B20" s="19"/>
      <c r="C20" s="19"/>
      <c r="D20" s="19"/>
      <c r="E20" s="19"/>
      <c r="F20" s="19"/>
      <c r="G20" s="19"/>
      <c r="H20" s="19"/>
    </row>
    <row r="21" spans="1:8" x14ac:dyDescent="0.35">
      <c r="A21" s="19" t="s">
        <v>21</v>
      </c>
      <c r="B21" s="19"/>
      <c r="C21" s="19"/>
      <c r="D21" s="19"/>
      <c r="E21" s="19"/>
      <c r="F21" s="19"/>
      <c r="G21" s="19"/>
      <c r="H21" s="19"/>
    </row>
    <row r="22" spans="1:8" x14ac:dyDescent="0.35">
      <c r="A22" s="37" t="s">
        <v>19</v>
      </c>
      <c r="B22" s="19"/>
      <c r="C22" s="19"/>
      <c r="D22" s="19"/>
      <c r="E22" s="19"/>
      <c r="F22" s="19"/>
      <c r="G22" s="19"/>
      <c r="H22" s="19"/>
    </row>
    <row r="24" spans="1:8" x14ac:dyDescent="0.35">
      <c r="A24" s="19" t="s">
        <v>22</v>
      </c>
      <c r="B24" s="19"/>
      <c r="C24" s="19"/>
      <c r="D24" s="19"/>
      <c r="E24" s="19"/>
      <c r="F24" s="19"/>
      <c r="G24" s="19"/>
      <c r="H24" s="19"/>
    </row>
    <row r="26" spans="1:8" x14ac:dyDescent="0.35">
      <c r="A26" s="111" t="s">
        <v>23</v>
      </c>
      <c r="B26" s="106" t="s">
        <v>24</v>
      </c>
      <c r="C26" s="107"/>
      <c r="D26" s="107"/>
      <c r="E26" s="107"/>
      <c r="F26" s="107"/>
      <c r="G26" s="107"/>
      <c r="H26" s="116" t="s">
        <v>8</v>
      </c>
    </row>
    <row r="27" spans="1:8" ht="58" x14ac:dyDescent="0.35">
      <c r="A27" s="112"/>
      <c r="B27" s="23" t="s">
        <v>25</v>
      </c>
      <c r="C27" s="23" t="s">
        <v>26</v>
      </c>
      <c r="D27" s="23" t="s">
        <v>27</v>
      </c>
      <c r="E27" s="23" t="s">
        <v>28</v>
      </c>
      <c r="F27" s="23" t="s">
        <v>29</v>
      </c>
      <c r="G27" s="23" t="s">
        <v>30</v>
      </c>
      <c r="H27" s="117"/>
    </row>
    <row r="28" spans="1:8" x14ac:dyDescent="0.35">
      <c r="A28" s="22" t="s">
        <v>31</v>
      </c>
      <c r="B28" s="20">
        <v>10</v>
      </c>
      <c r="C28" s="20">
        <v>1131</v>
      </c>
      <c r="D28" s="20">
        <v>974</v>
      </c>
      <c r="E28" s="20">
        <v>9237</v>
      </c>
      <c r="F28" s="20">
        <v>35016</v>
      </c>
      <c r="G28" s="20">
        <v>23014</v>
      </c>
      <c r="H28" s="24">
        <v>69382</v>
      </c>
    </row>
    <row r="29" spans="1:8" x14ac:dyDescent="0.35">
      <c r="A29" s="22" t="s">
        <v>32</v>
      </c>
      <c r="B29" s="20">
        <v>33</v>
      </c>
      <c r="C29" s="20">
        <v>4872</v>
      </c>
      <c r="D29" s="20">
        <v>48595</v>
      </c>
      <c r="E29" s="20">
        <v>109607</v>
      </c>
      <c r="F29" s="20">
        <v>151832</v>
      </c>
      <c r="G29" s="20">
        <v>58303</v>
      </c>
      <c r="H29" s="24">
        <v>373241</v>
      </c>
    </row>
    <row r="30" spans="1:8" x14ac:dyDescent="0.35">
      <c r="A30" s="22" t="s">
        <v>14</v>
      </c>
      <c r="B30" s="20">
        <v>386</v>
      </c>
      <c r="C30" s="20">
        <v>59275</v>
      </c>
      <c r="D30" s="20">
        <v>615534</v>
      </c>
      <c r="E30" s="20">
        <v>533759</v>
      </c>
      <c r="F30" s="20">
        <v>497508</v>
      </c>
      <c r="G30" s="20">
        <v>230956</v>
      </c>
      <c r="H30" s="24">
        <v>1937418</v>
      </c>
    </row>
    <row r="31" spans="1:8" x14ac:dyDescent="0.35">
      <c r="A31" s="22" t="s">
        <v>15</v>
      </c>
      <c r="B31" s="20">
        <v>1014</v>
      </c>
      <c r="C31" s="20">
        <v>96858</v>
      </c>
      <c r="D31" s="20">
        <v>499067</v>
      </c>
      <c r="E31" s="20">
        <v>437581</v>
      </c>
      <c r="F31" s="20">
        <v>444352</v>
      </c>
      <c r="G31" s="20">
        <v>248207</v>
      </c>
      <c r="H31" s="24">
        <v>1727079</v>
      </c>
    </row>
    <row r="32" spans="1:8" x14ac:dyDescent="0.35">
      <c r="A32" s="22" t="s">
        <v>16</v>
      </c>
      <c r="B32" s="20">
        <v>553</v>
      </c>
      <c r="C32" s="20">
        <v>41892</v>
      </c>
      <c r="D32" s="20">
        <v>182946</v>
      </c>
      <c r="E32" s="20">
        <v>124657</v>
      </c>
      <c r="F32" s="20">
        <v>128362</v>
      </c>
      <c r="G32" s="20">
        <v>71589</v>
      </c>
      <c r="H32" s="24">
        <v>549999</v>
      </c>
    </row>
    <row r="33" spans="1:8" x14ac:dyDescent="0.35">
      <c r="A33" s="22" t="s">
        <v>33</v>
      </c>
      <c r="B33" s="20">
        <v>330</v>
      </c>
      <c r="C33" s="20">
        <v>7236</v>
      </c>
      <c r="D33" s="20">
        <v>17019</v>
      </c>
      <c r="E33" s="20">
        <v>6976</v>
      </c>
      <c r="F33" s="20">
        <v>7996</v>
      </c>
      <c r="G33" s="20">
        <v>4560</v>
      </c>
      <c r="H33" s="24">
        <v>44118</v>
      </c>
    </row>
    <row r="34" spans="1:8" x14ac:dyDescent="0.35">
      <c r="A34" s="25" t="s">
        <v>8</v>
      </c>
      <c r="B34" s="26">
        <v>2325</v>
      </c>
      <c r="C34" s="26">
        <v>211265</v>
      </c>
      <c r="D34" s="26">
        <v>1364134</v>
      </c>
      <c r="E34" s="26">
        <v>1221817</v>
      </c>
      <c r="F34" s="26">
        <v>1265067</v>
      </c>
      <c r="G34" s="26">
        <v>636630</v>
      </c>
      <c r="H34" s="27">
        <v>4701238</v>
      </c>
    </row>
  </sheetData>
  <mergeCells count="6">
    <mergeCell ref="A26:A27"/>
    <mergeCell ref="B26:G26"/>
    <mergeCell ref="H26:H27"/>
    <mergeCell ref="A8:A9"/>
    <mergeCell ref="H8:H9"/>
    <mergeCell ref="B8:G8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22" sqref="A22"/>
    </sheetView>
  </sheetViews>
  <sheetFormatPr baseColWidth="10" defaultColWidth="11.54296875" defaultRowHeight="14.5" x14ac:dyDescent="0.35"/>
  <cols>
    <col min="1" max="1" width="22.26953125" style="1" customWidth="1"/>
    <col min="2" max="2" width="10.7265625" style="1" customWidth="1"/>
    <col min="3" max="4" width="11.54296875" style="1"/>
    <col min="5" max="5" width="19.1796875" style="1" customWidth="1"/>
    <col min="6" max="6" width="18.7265625" style="1" customWidth="1"/>
    <col min="7" max="16384" width="11.54296875" style="1"/>
  </cols>
  <sheetData>
    <row r="1" spans="1:7" x14ac:dyDescent="0.35">
      <c r="A1" s="19" t="s">
        <v>0</v>
      </c>
      <c r="B1" s="19"/>
      <c r="C1" s="19"/>
      <c r="D1" s="19"/>
      <c r="E1" s="19"/>
      <c r="F1" s="19"/>
      <c r="G1" s="19"/>
    </row>
    <row r="2" spans="1:7" x14ac:dyDescent="0.35">
      <c r="A2" s="19" t="s">
        <v>58</v>
      </c>
      <c r="B2" s="19"/>
      <c r="C2" s="19"/>
      <c r="D2" s="19"/>
      <c r="E2" s="19"/>
      <c r="F2" s="19"/>
      <c r="G2" s="19"/>
    </row>
    <row r="3" spans="1:7" x14ac:dyDescent="0.35">
      <c r="A3" s="19" t="s">
        <v>21</v>
      </c>
      <c r="B3" s="19"/>
      <c r="C3" s="19"/>
      <c r="D3" s="19"/>
      <c r="E3" s="19"/>
      <c r="F3" s="19"/>
      <c r="G3" s="19"/>
    </row>
    <row r="4" spans="1:7" x14ac:dyDescent="0.35">
      <c r="A4" s="36" t="s">
        <v>3</v>
      </c>
      <c r="B4" s="19"/>
      <c r="C4" s="19"/>
      <c r="D4" s="19"/>
      <c r="E4" s="19"/>
      <c r="F4" s="19"/>
      <c r="G4" s="19"/>
    </row>
    <row r="6" spans="1:7" x14ac:dyDescent="0.35">
      <c r="A6" s="19" t="s">
        <v>22</v>
      </c>
      <c r="B6" s="19"/>
      <c r="C6" s="19"/>
      <c r="D6" s="19"/>
      <c r="E6" s="19"/>
      <c r="F6" s="19"/>
      <c r="G6" s="19"/>
    </row>
    <row r="8" spans="1:7" x14ac:dyDescent="0.35">
      <c r="A8" s="111" t="s">
        <v>24</v>
      </c>
      <c r="B8" s="106" t="s">
        <v>59</v>
      </c>
      <c r="C8" s="107"/>
      <c r="D8" s="107"/>
      <c r="E8" s="107"/>
      <c r="F8" s="108"/>
      <c r="G8" s="109" t="s">
        <v>8</v>
      </c>
    </row>
    <row r="9" spans="1:7" ht="44.5" customHeight="1" x14ac:dyDescent="0.35">
      <c r="A9" s="112"/>
      <c r="B9" s="23" t="s">
        <v>60</v>
      </c>
      <c r="C9" s="23" t="s">
        <v>61</v>
      </c>
      <c r="D9" s="23" t="s">
        <v>62</v>
      </c>
      <c r="E9" s="23" t="s">
        <v>63</v>
      </c>
      <c r="F9" s="23" t="s">
        <v>64</v>
      </c>
      <c r="G9" s="113"/>
    </row>
    <row r="10" spans="1:7" x14ac:dyDescent="0.35">
      <c r="A10" s="28" t="s">
        <v>25</v>
      </c>
      <c r="B10" s="20">
        <v>263</v>
      </c>
      <c r="C10" s="20">
        <v>8</v>
      </c>
      <c r="D10" s="20">
        <v>21</v>
      </c>
      <c r="E10" s="20">
        <v>505</v>
      </c>
      <c r="F10" s="20">
        <v>32</v>
      </c>
      <c r="G10" s="24">
        <v>828</v>
      </c>
    </row>
    <row r="11" spans="1:7" ht="29" x14ac:dyDescent="0.35">
      <c r="A11" s="28" t="s">
        <v>26</v>
      </c>
      <c r="B11" s="20">
        <v>32</v>
      </c>
      <c r="C11" s="20">
        <v>5959</v>
      </c>
      <c r="D11" s="20">
        <v>8273</v>
      </c>
      <c r="E11" s="20">
        <v>66734</v>
      </c>
      <c r="F11" s="20">
        <v>2378</v>
      </c>
      <c r="G11" s="24">
        <v>83376</v>
      </c>
    </row>
    <row r="12" spans="1:7" ht="29" x14ac:dyDescent="0.35">
      <c r="A12" s="28" t="s">
        <v>27</v>
      </c>
      <c r="B12" s="20">
        <v>303</v>
      </c>
      <c r="C12" s="20">
        <v>22131</v>
      </c>
      <c r="D12" s="20">
        <v>5592</v>
      </c>
      <c r="E12" s="20">
        <v>421367</v>
      </c>
      <c r="F12" s="20">
        <v>124836</v>
      </c>
      <c r="G12" s="24">
        <v>574230</v>
      </c>
    </row>
    <row r="13" spans="1:7" ht="29" x14ac:dyDescent="0.35">
      <c r="A13" s="28" t="s">
        <v>28</v>
      </c>
      <c r="B13" s="20">
        <v>276</v>
      </c>
      <c r="C13" s="20">
        <v>25156</v>
      </c>
      <c r="D13" s="20">
        <v>9160</v>
      </c>
      <c r="E13" s="20">
        <v>284132</v>
      </c>
      <c r="F13" s="20">
        <v>135052</v>
      </c>
      <c r="G13" s="24">
        <v>453777</v>
      </c>
    </row>
    <row r="14" spans="1:7" x14ac:dyDescent="0.35">
      <c r="A14" s="28" t="s">
        <v>29</v>
      </c>
      <c r="B14" s="20">
        <v>144</v>
      </c>
      <c r="C14" s="20">
        <v>11872</v>
      </c>
      <c r="D14" s="20">
        <v>3828</v>
      </c>
      <c r="E14" s="20">
        <v>311403</v>
      </c>
      <c r="F14" s="20">
        <v>154960</v>
      </c>
      <c r="G14" s="24">
        <v>482207</v>
      </c>
    </row>
    <row r="15" spans="1:7" x14ac:dyDescent="0.35">
      <c r="A15" s="28" t="s">
        <v>30</v>
      </c>
      <c r="B15" s="20">
        <v>218</v>
      </c>
      <c r="C15" s="20">
        <v>20884</v>
      </c>
      <c r="D15" s="20">
        <v>30116</v>
      </c>
      <c r="E15" s="20">
        <v>109200</v>
      </c>
      <c r="F15" s="20">
        <v>18531</v>
      </c>
      <c r="G15" s="24">
        <v>178948</v>
      </c>
    </row>
    <row r="16" spans="1:7" x14ac:dyDescent="0.35">
      <c r="A16" s="25" t="s">
        <v>8</v>
      </c>
      <c r="B16" s="26">
        <v>1237</v>
      </c>
      <c r="C16" s="26">
        <v>86010</v>
      </c>
      <c r="D16" s="26">
        <v>56990</v>
      </c>
      <c r="E16" s="26">
        <v>1193341</v>
      </c>
      <c r="F16" s="26">
        <v>435788</v>
      </c>
      <c r="G16" s="27">
        <v>1773365</v>
      </c>
    </row>
    <row r="19" spans="1:7" x14ac:dyDescent="0.35">
      <c r="A19" s="19" t="s">
        <v>0</v>
      </c>
      <c r="B19" s="19"/>
      <c r="C19" s="19"/>
      <c r="D19" s="19"/>
      <c r="E19" s="19"/>
      <c r="F19" s="19"/>
      <c r="G19" s="19"/>
    </row>
    <row r="20" spans="1:7" x14ac:dyDescent="0.35">
      <c r="A20" s="19" t="s">
        <v>58</v>
      </c>
      <c r="B20" s="19"/>
      <c r="C20" s="19"/>
      <c r="D20" s="19"/>
      <c r="E20" s="19"/>
      <c r="F20" s="19"/>
      <c r="G20" s="19"/>
    </row>
    <row r="21" spans="1:7" x14ac:dyDescent="0.35">
      <c r="A21" s="19" t="s">
        <v>21</v>
      </c>
      <c r="B21" s="19"/>
      <c r="C21" s="19"/>
      <c r="D21" s="19"/>
      <c r="E21" s="19"/>
      <c r="F21" s="19"/>
      <c r="G21" s="19"/>
    </row>
    <row r="22" spans="1:7" x14ac:dyDescent="0.35">
      <c r="A22" s="37" t="s">
        <v>19</v>
      </c>
      <c r="B22" s="19"/>
      <c r="C22" s="19"/>
      <c r="D22" s="19"/>
      <c r="E22" s="19"/>
      <c r="F22" s="19"/>
      <c r="G22" s="19"/>
    </row>
    <row r="24" spans="1:7" x14ac:dyDescent="0.35">
      <c r="A24" s="19" t="s">
        <v>22</v>
      </c>
      <c r="B24" s="19"/>
      <c r="C24" s="19"/>
      <c r="D24" s="19"/>
      <c r="E24" s="19"/>
      <c r="F24" s="19"/>
      <c r="G24" s="19"/>
    </row>
    <row r="26" spans="1:7" x14ac:dyDescent="0.35">
      <c r="A26" s="111" t="s">
        <v>24</v>
      </c>
      <c r="B26" s="106" t="s">
        <v>59</v>
      </c>
      <c r="C26" s="107"/>
      <c r="D26" s="107"/>
      <c r="E26" s="107"/>
      <c r="F26" s="107"/>
      <c r="G26" s="109" t="s">
        <v>8</v>
      </c>
    </row>
    <row r="27" spans="1:7" ht="43.5" x14ac:dyDescent="0.35">
      <c r="A27" s="118"/>
      <c r="B27" s="33" t="s">
        <v>60</v>
      </c>
      <c r="C27" s="34" t="s">
        <v>61</v>
      </c>
      <c r="D27" s="34" t="s">
        <v>62</v>
      </c>
      <c r="E27" s="34" t="s">
        <v>63</v>
      </c>
      <c r="F27" s="35" t="s">
        <v>64</v>
      </c>
      <c r="G27" s="110"/>
    </row>
    <row r="28" spans="1:7" x14ac:dyDescent="0.35">
      <c r="A28" s="28" t="s">
        <v>25</v>
      </c>
      <c r="B28" s="20">
        <v>1399</v>
      </c>
      <c r="C28" s="20">
        <v>43</v>
      </c>
      <c r="D28" s="20">
        <v>67</v>
      </c>
      <c r="E28" s="20">
        <v>1217</v>
      </c>
      <c r="F28" s="20">
        <v>83</v>
      </c>
      <c r="G28" s="24">
        <v>2811</v>
      </c>
    </row>
    <row r="29" spans="1:7" ht="29" x14ac:dyDescent="0.35">
      <c r="A29" s="28" t="s">
        <v>26</v>
      </c>
      <c r="B29" s="20">
        <v>141</v>
      </c>
      <c r="C29" s="20">
        <v>18387</v>
      </c>
      <c r="D29" s="20">
        <v>35627</v>
      </c>
      <c r="E29" s="20">
        <v>164327</v>
      </c>
      <c r="F29" s="20">
        <v>6857</v>
      </c>
      <c r="G29" s="24">
        <v>225340</v>
      </c>
    </row>
    <row r="30" spans="1:7" ht="29" x14ac:dyDescent="0.35">
      <c r="A30" s="28" t="s">
        <v>27</v>
      </c>
      <c r="B30" s="20">
        <v>515</v>
      </c>
      <c r="C30" s="20">
        <v>145987</v>
      </c>
      <c r="D30" s="20">
        <v>31846</v>
      </c>
      <c r="E30" s="20">
        <v>988592</v>
      </c>
      <c r="F30" s="20">
        <v>312263</v>
      </c>
      <c r="G30" s="24">
        <v>1479202</v>
      </c>
    </row>
    <row r="31" spans="1:7" ht="29" x14ac:dyDescent="0.35">
      <c r="A31" s="28" t="s">
        <v>28</v>
      </c>
      <c r="B31" s="20">
        <v>766</v>
      </c>
      <c r="C31" s="20">
        <v>132282</v>
      </c>
      <c r="D31" s="20">
        <v>45152</v>
      </c>
      <c r="E31" s="20">
        <v>749406</v>
      </c>
      <c r="F31" s="20">
        <v>452359</v>
      </c>
      <c r="G31" s="24">
        <v>1379964</v>
      </c>
    </row>
    <row r="32" spans="1:7" x14ac:dyDescent="0.35">
      <c r="A32" s="28" t="s">
        <v>29</v>
      </c>
      <c r="B32" s="20">
        <v>542</v>
      </c>
      <c r="C32" s="20">
        <v>43695</v>
      </c>
      <c r="D32" s="20">
        <v>18127</v>
      </c>
      <c r="E32" s="20">
        <v>800629</v>
      </c>
      <c r="F32" s="20">
        <v>530140</v>
      </c>
      <c r="G32" s="24">
        <v>1393133</v>
      </c>
    </row>
    <row r="33" spans="1:7" x14ac:dyDescent="0.35">
      <c r="A33" s="28" t="s">
        <v>30</v>
      </c>
      <c r="B33" s="20">
        <v>1427</v>
      </c>
      <c r="C33" s="20">
        <v>112383</v>
      </c>
      <c r="D33" s="20">
        <v>120886</v>
      </c>
      <c r="E33" s="20">
        <v>396145</v>
      </c>
      <c r="F33" s="20">
        <v>70327</v>
      </c>
      <c r="G33" s="24">
        <v>701168</v>
      </c>
    </row>
    <row r="34" spans="1:7" x14ac:dyDescent="0.35">
      <c r="A34" s="25" t="s">
        <v>8</v>
      </c>
      <c r="B34" s="26">
        <v>4790</v>
      </c>
      <c r="C34" s="26">
        <v>452777</v>
      </c>
      <c r="D34" s="26">
        <v>251705</v>
      </c>
      <c r="E34" s="26">
        <v>3100317</v>
      </c>
      <c r="F34" s="26">
        <v>1372029</v>
      </c>
      <c r="G34" s="27">
        <v>5181617</v>
      </c>
    </row>
  </sheetData>
  <mergeCells count="6">
    <mergeCell ref="A8:A9"/>
    <mergeCell ref="G8:G9"/>
    <mergeCell ref="B8:F8"/>
    <mergeCell ref="G26:G27"/>
    <mergeCell ref="B26:F26"/>
    <mergeCell ref="A26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Paris âge</vt:lpstr>
      <vt:lpstr>Paris âge (graphique)</vt:lpstr>
      <vt:lpstr>Ménages</vt:lpstr>
      <vt:lpstr>Ménages (graphique)</vt:lpstr>
      <vt:lpstr>Logements</vt:lpstr>
      <vt:lpstr>Logements (graphique)</vt:lpstr>
      <vt:lpstr>PCS des actifs</vt:lpstr>
      <vt:lpstr>Emplois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Léger</dc:creator>
  <cp:lastModifiedBy>Jean-Francois Leger</cp:lastModifiedBy>
  <dcterms:created xsi:type="dcterms:W3CDTF">2011-10-09T16:25:17Z</dcterms:created>
  <dcterms:modified xsi:type="dcterms:W3CDTF">2023-10-02T08:21:52Z</dcterms:modified>
</cp:coreProperties>
</file>