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firstSheet="1" activeTab="4"/>
  </bookViews>
  <sheets>
    <sheet name="tables hommes" sheetId="1" r:id="rId1"/>
    <sheet name="fonction survie" sheetId="2" r:id="rId2"/>
    <sheet name="calendrier des décès" sheetId="3" r:id="rId3"/>
    <sheet name="quotients de mortalité" sheetId="4" r:id="rId4"/>
    <sheet name="espérances de vie" sheetId="5" r:id="rId5"/>
  </sheets>
  <definedNames/>
  <calcPr fullCalcOnLoad="1"/>
</workbook>
</file>

<file path=xl/sharedStrings.xml><?xml version="1.0" encoding="utf-8"?>
<sst xmlns="http://schemas.openxmlformats.org/spreadsheetml/2006/main" count="24" uniqueCount="6">
  <si>
    <t>Age</t>
  </si>
  <si>
    <t>Sx</t>
  </si>
  <si>
    <t>Dx, x+1</t>
  </si>
  <si>
    <t>1qx</t>
  </si>
  <si>
    <t>ex</t>
  </si>
  <si>
    <t>Age médian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</si>
</sst>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000"/>
    <numFmt numFmtId="167" formatCode="0.0000"/>
    <numFmt numFmtId="168" formatCode="0.0000000"/>
    <numFmt numFmtId="169" formatCode="0.00000"/>
    <numFmt numFmtId="170" formatCode="0.000"/>
    <numFmt numFmtId="171" formatCode="0.0"/>
    <numFmt numFmtId="172" formatCode="#,##0&quot; &quot;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Arial"/>
      <family val="0"/>
    </font>
    <font>
      <sz val="10"/>
      <color indexed="9"/>
      <name val="Arial"/>
      <family val="0"/>
    </font>
    <font>
      <vertAlign val="subscript"/>
      <sz val="10"/>
      <color indexed="8"/>
      <name val="Arial"/>
      <family val="0"/>
    </font>
    <font>
      <b/>
      <vertAlign val="subscript"/>
      <sz val="12"/>
      <color indexed="8"/>
      <name val="Arial"/>
      <family val="0"/>
    </font>
    <font>
      <vertAlign val="subscript"/>
      <sz val="11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71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Mortalité masculine en France en 1901, 1951, 2001 et 2015
Fonctions de survie des hommes
</a:t>
            </a:r>
          </a:p>
        </c:rich>
      </c:tx>
      <c:layout>
        <c:manualLayout>
          <c:xMode val="factor"/>
          <c:yMode val="factor"/>
          <c:x val="0.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2325"/>
          <c:w val="0.9735"/>
          <c:h val="0.8365"/>
        </c:manualLayout>
      </c:layout>
      <c:scatterChart>
        <c:scatterStyle val="lineMarker"/>
        <c:varyColors val="0"/>
        <c:ser>
          <c:idx val="1"/>
          <c:order val="0"/>
          <c:tx>
            <c:v>1901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'tables hommes'!$A$5:$A$109</c:f>
              <c:numCache>
                <c:ptCount val="10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</c:numCache>
            </c:numRef>
          </c:xVal>
          <c:yVal>
            <c:numRef>
              <c:f>'tables hommes'!$B$5:$B$109</c:f>
              <c:numCache>
                <c:ptCount val="105"/>
                <c:pt idx="0">
                  <c:v>100000</c:v>
                </c:pt>
                <c:pt idx="1">
                  <c:v>83916.8</c:v>
                </c:pt>
                <c:pt idx="2">
                  <c:v>81309.924608</c:v>
                </c:pt>
                <c:pt idx="3">
                  <c:v>79807.7237508672</c:v>
                </c:pt>
                <c:pt idx="4">
                  <c:v>78903.42243304611</c:v>
                </c:pt>
                <c:pt idx="5">
                  <c:v>78225.79984119111</c:v>
                </c:pt>
                <c:pt idx="6">
                  <c:v>77720.14827101765</c:v>
                </c:pt>
                <c:pt idx="7">
                  <c:v>77327.35064165592</c:v>
                </c:pt>
                <c:pt idx="8">
                  <c:v>76982.85729454734</c:v>
                </c:pt>
                <c:pt idx="9">
                  <c:v>76677.31233394529</c:v>
                </c:pt>
                <c:pt idx="10">
                  <c:v>76394.83311530703</c:v>
                </c:pt>
                <c:pt idx="11">
                  <c:v>76149.07093717509</c:v>
                </c:pt>
                <c:pt idx="12">
                  <c:v>75929.68546380509</c:v>
                </c:pt>
                <c:pt idx="13">
                  <c:v>75701.28896992996</c:v>
                </c:pt>
                <c:pt idx="14">
                  <c:v>75467.97759732463</c:v>
                </c:pt>
                <c:pt idx="15">
                  <c:v>75228.81957631871</c:v>
                </c:pt>
                <c:pt idx="16">
                  <c:v>74949.26928277311</c:v>
                </c:pt>
                <c:pt idx="17">
                  <c:v>74637.48032255677</c:v>
                </c:pt>
                <c:pt idx="18">
                  <c:v>74270.41319433044</c:v>
                </c:pt>
                <c:pt idx="19">
                  <c:v>73850.48827812969</c:v>
                </c:pt>
                <c:pt idx="20">
                  <c:v>73394.90461594191</c:v>
                </c:pt>
                <c:pt idx="21">
                  <c:v>72878.64485687338</c:v>
                </c:pt>
                <c:pt idx="22">
                  <c:v>72281.47724091615</c:v>
                </c:pt>
                <c:pt idx="23">
                  <c:v>71631.16079017962</c:v>
                </c:pt>
                <c:pt idx="24">
                  <c:v>71028.24130980868</c:v>
                </c:pt>
                <c:pt idx="25">
                  <c:v>70492.5463138501</c:v>
                </c:pt>
                <c:pt idx="26">
                  <c:v>69972.3113220539</c:v>
                </c:pt>
                <c:pt idx="27">
                  <c:v>69441.8512299214</c:v>
                </c:pt>
                <c:pt idx="28">
                  <c:v>68936.24511111635</c:v>
                </c:pt>
                <c:pt idx="29">
                  <c:v>68421.42923262654</c:v>
                </c:pt>
                <c:pt idx="30">
                  <c:v>67902.3158490386</c:v>
                </c:pt>
                <c:pt idx="31">
                  <c:v>67344.5662266546</c:v>
                </c:pt>
                <c:pt idx="32">
                  <c:v>66803.45263702342</c:v>
                </c:pt>
                <c:pt idx="33">
                  <c:v>66208.76830164864</c:v>
                </c:pt>
                <c:pt idx="34">
                  <c:v>65630.76575437524</c:v>
                </c:pt>
                <c:pt idx="35">
                  <c:v>65052.558708079196</c:v>
                </c:pt>
                <c:pt idx="36">
                  <c:v>64435.53518873306</c:v>
                </c:pt>
                <c:pt idx="37">
                  <c:v>63787.89362455111</c:v>
                </c:pt>
                <c:pt idx="38">
                  <c:v>63109.318012173135</c:v>
                </c:pt>
                <c:pt idx="39">
                  <c:v>62428.49468945781</c:v>
                </c:pt>
                <c:pt idx="40">
                  <c:v>61746.27609949141</c:v>
                </c:pt>
                <c:pt idx="41">
                  <c:v>61027.67293824553</c:v>
                </c:pt>
                <c:pt idx="42">
                  <c:v>60341.90497743846</c:v>
                </c:pt>
                <c:pt idx="43">
                  <c:v>59616.05220246485</c:v>
                </c:pt>
                <c:pt idx="44">
                  <c:v>58854.039823212945</c:v>
                </c:pt>
                <c:pt idx="45">
                  <c:v>58095.94093625014</c:v>
                </c:pt>
                <c:pt idx="46">
                  <c:v>57286.43209524443</c:v>
                </c:pt>
                <c:pt idx="47">
                  <c:v>56465.51752331958</c:v>
                </c:pt>
                <c:pt idx="48">
                  <c:v>55601.70803624784</c:v>
                </c:pt>
                <c:pt idx="49">
                  <c:v>54740.10396851814</c:v>
                </c:pt>
                <c:pt idx="50">
                  <c:v>53859.06199514484</c:v>
                </c:pt>
                <c:pt idx="51">
                  <c:v>52866.49334163631</c:v>
                </c:pt>
                <c:pt idx="52">
                  <c:v>51932.765336236334</c:v>
                </c:pt>
                <c:pt idx="53">
                  <c:v>50924.23103340663</c:v>
                </c:pt>
                <c:pt idx="54">
                  <c:v>49881.91387261486</c:v>
                </c:pt>
                <c:pt idx="55">
                  <c:v>48808.85414138717</c:v>
                </c:pt>
                <c:pt idx="56">
                  <c:v>47717.34173622333</c:v>
                </c:pt>
                <c:pt idx="57">
                  <c:v>46570.55086227667</c:v>
                </c:pt>
                <c:pt idx="58">
                  <c:v>45378.29818965153</c:v>
                </c:pt>
                <c:pt idx="59">
                  <c:v>44104.756250958955</c:v>
                </c:pt>
                <c:pt idx="60">
                  <c:v>42879.74664608857</c:v>
                </c:pt>
                <c:pt idx="61">
                  <c:v>41501.80598761651</c:v>
                </c:pt>
                <c:pt idx="62">
                  <c:v>40160.758130738664</c:v>
                </c:pt>
                <c:pt idx="63">
                  <c:v>38688.50489842392</c:v>
                </c:pt>
                <c:pt idx="64">
                  <c:v>37210.21712625514</c:v>
                </c:pt>
                <c:pt idx="65">
                  <c:v>35679.90973672077</c:v>
                </c:pt>
                <c:pt idx="66">
                  <c:v>34077.061151618065</c:v>
                </c:pt>
                <c:pt idx="67">
                  <c:v>32428.583318408542</c:v>
                </c:pt>
                <c:pt idx="68">
                  <c:v>30702.215256869746</c:v>
                </c:pt>
                <c:pt idx="69">
                  <c:v>28929.592156799114</c:v>
                </c:pt>
                <c:pt idx="70">
                  <c:v>27218.956442975425</c:v>
                </c:pt>
                <c:pt idx="71">
                  <c:v>25308.893393546066</c:v>
                </c:pt>
                <c:pt idx="72">
                  <c:v>23505.077943601253</c:v>
                </c:pt>
                <c:pt idx="73">
                  <c:v>21603.65816843157</c:v>
                </c:pt>
                <c:pt idx="74">
                  <c:v>19695.061383883316</c:v>
                </c:pt>
                <c:pt idx="75">
                  <c:v>17740.208371164594</c:v>
                </c:pt>
                <c:pt idx="76">
                  <c:v>15851.443866303442</c:v>
                </c:pt>
                <c:pt idx="77">
                  <c:v>14090.237492650065</c:v>
                </c:pt>
                <c:pt idx="78">
                  <c:v>12286.503920503452</c:v>
                </c:pt>
                <c:pt idx="79">
                  <c:v>10547.312431044427</c:v>
                </c:pt>
                <c:pt idx="80">
                  <c:v>9046.029074234426</c:v>
                </c:pt>
                <c:pt idx="81">
                  <c:v>7527.7164163276975</c:v>
                </c:pt>
                <c:pt idx="82">
                  <c:v>6268.62304081631</c:v>
                </c:pt>
                <c:pt idx="83">
                  <c:v>4986.200676372191</c:v>
                </c:pt>
                <c:pt idx="84">
                  <c:v>3950.6914509065964</c:v>
                </c:pt>
                <c:pt idx="85">
                  <c:v>3037.394305434715</c:v>
                </c:pt>
                <c:pt idx="86">
                  <c:v>2324.5816472296015</c:v>
                </c:pt>
                <c:pt idx="87">
                  <c:v>1741.57424552277</c:v>
                </c:pt>
                <c:pt idx="88">
                  <c:v>1249.1023298193143</c:v>
                </c:pt>
                <c:pt idx="89">
                  <c:v>883.0616357820729</c:v>
                </c:pt>
                <c:pt idx="90">
                  <c:v>617.3660508079629</c:v>
                </c:pt>
                <c:pt idx="91">
                  <c:v>412.95923821570045</c:v>
                </c:pt>
                <c:pt idx="92">
                  <c:v>278.1094637725546</c:v>
                </c:pt>
                <c:pt idx="93">
                  <c:v>182.460388335115</c:v>
                </c:pt>
                <c:pt idx="94">
                  <c:v>116.51336525837772</c:v>
                </c:pt>
                <c:pt idx="95">
                  <c:v>70.32455443582532</c:v>
                </c:pt>
                <c:pt idx="96">
                  <c:v>44.4056663284031</c:v>
                </c:pt>
                <c:pt idx="97">
                  <c:v>28.17082150173994</c:v>
                </c:pt>
                <c:pt idx="98">
                  <c:v>16.804373929753403</c:v>
                </c:pt>
                <c:pt idx="99">
                  <c:v>9.090947839135504</c:v>
                </c:pt>
                <c:pt idx="100">
                  <c:v>4.599355967410308</c:v>
                </c:pt>
                <c:pt idx="101">
                  <c:v>2.367311513205923</c:v>
                </c:pt>
                <c:pt idx="102">
                  <c:v>1.2428361771215963</c:v>
                </c:pt>
                <c:pt idx="103">
                  <c:v>0.621416845724621</c:v>
                </c:pt>
                <c:pt idx="104">
                  <c:v>0.2761843671643877</c:v>
                </c:pt>
              </c:numCache>
            </c:numRef>
          </c:yVal>
          <c:smooth val="0"/>
        </c:ser>
        <c:ser>
          <c:idx val="2"/>
          <c:order val="1"/>
          <c:tx>
            <c:v>1951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'tables hommes'!$G$5:$G$109</c:f>
              <c:numCache>
                <c:ptCount val="10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</c:numCache>
            </c:numRef>
          </c:xVal>
          <c:yVal>
            <c:numRef>
              <c:f>'tables hommes'!$H$5:$H$109</c:f>
              <c:numCache>
                <c:ptCount val="105"/>
                <c:pt idx="0">
                  <c:v>100000</c:v>
                </c:pt>
                <c:pt idx="1">
                  <c:v>94418.9</c:v>
                </c:pt>
                <c:pt idx="2">
                  <c:v>93859.8456931</c:v>
                </c:pt>
                <c:pt idx="3">
                  <c:v>93680.66724767187</c:v>
                </c:pt>
                <c:pt idx="4">
                  <c:v>93546.32917083871</c:v>
                </c:pt>
                <c:pt idx="5">
                  <c:v>93449.13453483021</c:v>
                </c:pt>
                <c:pt idx="6">
                  <c:v>93368.30103345758</c:v>
                </c:pt>
                <c:pt idx="7">
                  <c:v>93303.59680084139</c:v>
                </c:pt>
                <c:pt idx="8">
                  <c:v>93240.89678379122</c:v>
                </c:pt>
                <c:pt idx="9">
                  <c:v>93182.80770509492</c:v>
                </c:pt>
                <c:pt idx="10">
                  <c:v>93138.26632301189</c:v>
                </c:pt>
                <c:pt idx="11">
                  <c:v>93081.17256575589</c:v>
                </c:pt>
                <c:pt idx="12">
                  <c:v>93026.90624215006</c:v>
                </c:pt>
                <c:pt idx="13">
                  <c:v>92980.95095046643</c:v>
                </c:pt>
                <c:pt idx="14">
                  <c:v>92912.88889437068</c:v>
                </c:pt>
                <c:pt idx="15">
                  <c:v>92836.42158681061</c:v>
                </c:pt>
                <c:pt idx="16">
                  <c:v>92749.24818694059</c:v>
                </c:pt>
                <c:pt idx="17">
                  <c:v>92664.93912033866</c:v>
                </c:pt>
                <c:pt idx="18">
                  <c:v>92560.96905864564</c:v>
                </c:pt>
                <c:pt idx="19">
                  <c:v>92434.1605310353</c:v>
                </c:pt>
                <c:pt idx="20">
                  <c:v>92293.38330454654</c:v>
                </c:pt>
                <c:pt idx="21">
                  <c:v>92163.06504732052</c:v>
                </c:pt>
                <c:pt idx="22">
                  <c:v>92018.36903519623</c:v>
                </c:pt>
                <c:pt idx="23">
                  <c:v>91856.50872406331</c:v>
                </c:pt>
                <c:pt idx="24">
                  <c:v>91678.30709713863</c:v>
                </c:pt>
                <c:pt idx="25">
                  <c:v>91478.44838766687</c:v>
                </c:pt>
                <c:pt idx="26">
                  <c:v>91276.55545207529</c:v>
                </c:pt>
                <c:pt idx="27">
                  <c:v>91085.14851529228</c:v>
                </c:pt>
                <c:pt idx="28">
                  <c:v>90879.56933509327</c:v>
                </c:pt>
                <c:pt idx="29">
                  <c:v>90676.81701590668</c:v>
                </c:pt>
                <c:pt idx="30">
                  <c:v>90465.26800180857</c:v>
                </c:pt>
                <c:pt idx="31">
                  <c:v>90252.31276093231</c:v>
                </c:pt>
                <c:pt idx="32">
                  <c:v>90015.67119687315</c:v>
                </c:pt>
                <c:pt idx="33">
                  <c:v>89755.52590711419</c:v>
                </c:pt>
                <c:pt idx="34">
                  <c:v>89491.10612779183</c:v>
                </c:pt>
                <c:pt idx="35">
                  <c:v>89229.61311568643</c:v>
                </c:pt>
                <c:pt idx="36">
                  <c:v>88915.61410713232</c:v>
                </c:pt>
                <c:pt idx="37">
                  <c:v>88622.72607426342</c:v>
                </c:pt>
                <c:pt idx="38">
                  <c:v>88307.22916943904</c:v>
                </c:pt>
                <c:pt idx="39">
                  <c:v>87977.13674680368</c:v>
                </c:pt>
                <c:pt idx="40">
                  <c:v>87608.42456669782</c:v>
                </c:pt>
                <c:pt idx="41">
                  <c:v>87205.33820526645</c:v>
                </c:pt>
                <c:pt idx="42">
                  <c:v>86750.91118787881</c:v>
                </c:pt>
                <c:pt idx="43">
                  <c:v>86255.91048864077</c:v>
                </c:pt>
                <c:pt idx="44">
                  <c:v>85733.02715925864</c:v>
                </c:pt>
                <c:pt idx="45">
                  <c:v>85183.30698911347</c:v>
                </c:pt>
                <c:pt idx="46">
                  <c:v>84573.73524429937</c:v>
                </c:pt>
                <c:pt idx="47">
                  <c:v>83900.27459054902</c:v>
                </c:pt>
                <c:pt idx="48">
                  <c:v>83175.46011836127</c:v>
                </c:pt>
                <c:pt idx="49">
                  <c:v>82397.60321533435</c:v>
                </c:pt>
                <c:pt idx="50">
                  <c:v>81561.76192831801</c:v>
                </c:pt>
                <c:pt idx="51">
                  <c:v>80630.65285414433</c:v>
                </c:pt>
                <c:pt idx="52">
                  <c:v>79649.37780890938</c:v>
                </c:pt>
                <c:pt idx="53">
                  <c:v>78571.56242839922</c:v>
                </c:pt>
                <c:pt idx="54">
                  <c:v>77489.31772751045</c:v>
                </c:pt>
                <c:pt idx="55">
                  <c:v>76327.98532272826</c:v>
                </c:pt>
                <c:pt idx="56">
                  <c:v>75080.70971456956</c:v>
                </c:pt>
                <c:pt idx="57">
                  <c:v>73721.07314234842</c:v>
                </c:pt>
                <c:pt idx="58">
                  <c:v>72310.7890131353</c:v>
                </c:pt>
                <c:pt idx="59">
                  <c:v>70824.80229891537</c:v>
                </c:pt>
                <c:pt idx="60">
                  <c:v>69294.6324452473</c:v>
                </c:pt>
                <c:pt idx="61">
                  <c:v>67678.47373272681</c:v>
                </c:pt>
                <c:pt idx="62">
                  <c:v>65949.0180149607</c:v>
                </c:pt>
                <c:pt idx="63">
                  <c:v>64157.117246476206</c:v>
                </c:pt>
                <c:pt idx="64">
                  <c:v>62254.15299182847</c:v>
                </c:pt>
                <c:pt idx="65">
                  <c:v>60210.72267402469</c:v>
                </c:pt>
                <c:pt idx="66">
                  <c:v>58068.84663634161</c:v>
                </c:pt>
                <c:pt idx="67">
                  <c:v>55838.538374733</c:v>
                </c:pt>
                <c:pt idx="68">
                  <c:v>53501.3046739818</c:v>
                </c:pt>
                <c:pt idx="69">
                  <c:v>51064.48074999595</c:v>
                </c:pt>
                <c:pt idx="70">
                  <c:v>48547.6656872709</c:v>
                </c:pt>
                <c:pt idx="71">
                  <c:v>45892.545303168365</c:v>
                </c:pt>
                <c:pt idx="72">
                  <c:v>43151.42946475542</c:v>
                </c:pt>
                <c:pt idx="73">
                  <c:v>40275.64559950626</c:v>
                </c:pt>
                <c:pt idx="74">
                  <c:v>37356.225152580446</c:v>
                </c:pt>
                <c:pt idx="75">
                  <c:v>34436.31316975415</c:v>
                </c:pt>
                <c:pt idx="76">
                  <c:v>31394.312573277573</c:v>
                </c:pt>
                <c:pt idx="77">
                  <c:v>28379.26558236514</c:v>
                </c:pt>
                <c:pt idx="78">
                  <c:v>25366.04030062636</c:v>
                </c:pt>
                <c:pt idx="79">
                  <c:v>22366.9372577624</c:v>
                </c:pt>
                <c:pt idx="80">
                  <c:v>19445.502114777024</c:v>
                </c:pt>
                <c:pt idx="81">
                  <c:v>16757.0253288943</c:v>
                </c:pt>
                <c:pt idx="82">
                  <c:v>14193.652893257351</c:v>
                </c:pt>
                <c:pt idx="83">
                  <c:v>11749.988449236806</c:v>
                </c:pt>
                <c:pt idx="84">
                  <c:v>9580.870081576995</c:v>
                </c:pt>
                <c:pt idx="85">
                  <c:v>7658.248139696695</c:v>
                </c:pt>
                <c:pt idx="86">
                  <c:v>5986.758900726494</c:v>
                </c:pt>
                <c:pt idx="87">
                  <c:v>4567.7773060763</c:v>
                </c:pt>
                <c:pt idx="88">
                  <c:v>3413.5319552719616</c:v>
                </c:pt>
                <c:pt idx="89">
                  <c:v>2483.8735949134193</c:v>
                </c:pt>
                <c:pt idx="90">
                  <c:v>1745.6017817916834</c:v>
                </c:pt>
                <c:pt idx="91">
                  <c:v>1234.6850874826391</c:v>
                </c:pt>
                <c:pt idx="92">
                  <c:v>823.6991664675554</c:v>
                </c:pt>
                <c:pt idx="93">
                  <c:v>548.3217085324552</c:v>
                </c:pt>
                <c:pt idx="94">
                  <c:v>367.7851410330187</c:v>
                </c:pt>
                <c:pt idx="95">
                  <c:v>230.89330482968296</c:v>
                </c:pt>
                <c:pt idx="96">
                  <c:v>143.91833672669452</c:v>
                </c:pt>
                <c:pt idx="97">
                  <c:v>96.27186865993467</c:v>
                </c:pt>
                <c:pt idx="98">
                  <c:v>60.51563019281699</c:v>
                </c:pt>
                <c:pt idx="99">
                  <c:v>34.23024260915558</c:v>
                </c:pt>
                <c:pt idx="100">
                  <c:v>15.514925923084984</c:v>
                </c:pt>
                <c:pt idx="101">
                  <c:v>6.713773894696564</c:v>
                </c:pt>
                <c:pt idx="102">
                  <c:v>2.2117386754515733</c:v>
                </c:pt>
                <c:pt idx="103">
                  <c:v>1.579820606749629</c:v>
                </c:pt>
                <c:pt idx="104">
                  <c:v>1.2638612248615235</c:v>
                </c:pt>
              </c:numCache>
            </c:numRef>
          </c:yVal>
          <c:smooth val="0"/>
        </c:ser>
        <c:ser>
          <c:idx val="3"/>
          <c:order val="2"/>
          <c:tx>
            <c:v>2001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'tables hommes'!$M$5:$M$109</c:f>
              <c:numCache>
                <c:ptCount val="10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</c:numCache>
            </c:numRef>
          </c:xVal>
          <c:yVal>
            <c:numRef>
              <c:f>'tables hommes'!$N$5:$N$109</c:f>
              <c:numCache>
                <c:ptCount val="105"/>
                <c:pt idx="0">
                  <c:v>100000</c:v>
                </c:pt>
                <c:pt idx="1">
                  <c:v>99556</c:v>
                </c:pt>
                <c:pt idx="2">
                  <c:v>99515.779376</c:v>
                </c:pt>
                <c:pt idx="3">
                  <c:v>99490.30333647974</c:v>
                </c:pt>
                <c:pt idx="4">
                  <c:v>99472.29559157584</c:v>
                </c:pt>
                <c:pt idx="5">
                  <c:v>99456.47949657678</c:v>
                </c:pt>
                <c:pt idx="6">
                  <c:v>99441.06374225482</c:v>
                </c:pt>
                <c:pt idx="7">
                  <c:v>99426.34646482096</c:v>
                </c:pt>
                <c:pt idx="8">
                  <c:v>99413.8187451664</c:v>
                </c:pt>
                <c:pt idx="9">
                  <c:v>99402.08791455447</c:v>
                </c:pt>
                <c:pt idx="10">
                  <c:v>99387.77401389478</c:v>
                </c:pt>
                <c:pt idx="11">
                  <c:v>99376.4438076572</c:v>
                </c:pt>
                <c:pt idx="12">
                  <c:v>99364.61801084409</c:v>
                </c:pt>
                <c:pt idx="13">
                  <c:v>99349.2164950524</c:v>
                </c:pt>
                <c:pt idx="14">
                  <c:v>99328.94925488741</c:v>
                </c:pt>
                <c:pt idx="15">
                  <c:v>99299.15057011094</c:v>
                </c:pt>
                <c:pt idx="16">
                  <c:v>99261.61549119544</c:v>
                </c:pt>
                <c:pt idx="17">
                  <c:v>99212.58025314279</c:v>
                </c:pt>
                <c:pt idx="18">
                  <c:v>99154.44168111445</c:v>
                </c:pt>
                <c:pt idx="19">
                  <c:v>99075.21728221123</c:v>
                </c:pt>
                <c:pt idx="20">
                  <c:v>98982.28472840053</c:v>
                </c:pt>
                <c:pt idx="21">
                  <c:v>98890.72611502676</c:v>
                </c:pt>
                <c:pt idx="22">
                  <c:v>98785.11081953591</c:v>
                </c:pt>
                <c:pt idx="23">
                  <c:v>98684.74514694326</c:v>
                </c:pt>
                <c:pt idx="24">
                  <c:v>98576.38929677191</c:v>
                </c:pt>
                <c:pt idx="25">
                  <c:v>98469.63106716351</c:v>
                </c:pt>
                <c:pt idx="26">
                  <c:v>98367.714999009</c:v>
                </c:pt>
                <c:pt idx="27">
                  <c:v>98260.69092509008</c:v>
                </c:pt>
                <c:pt idx="28">
                  <c:v>98149.5580836538</c:v>
                </c:pt>
                <c:pt idx="29">
                  <c:v>98045.81400075938</c:v>
                </c:pt>
                <c:pt idx="30">
                  <c:v>97932.9632688445</c:v>
                </c:pt>
                <c:pt idx="31">
                  <c:v>97812.40779106056</c:v>
                </c:pt>
                <c:pt idx="32">
                  <c:v>97688.67509520486</c:v>
                </c:pt>
                <c:pt idx="33">
                  <c:v>97558.06533660257</c:v>
                </c:pt>
                <c:pt idx="34">
                  <c:v>97430.36182907695</c:v>
                </c:pt>
                <c:pt idx="35">
                  <c:v>97288.7955133393</c:v>
                </c:pt>
                <c:pt idx="36">
                  <c:v>97133.91175088206</c:v>
                </c:pt>
                <c:pt idx="37">
                  <c:v>96968.97836872906</c:v>
                </c:pt>
                <c:pt idx="38">
                  <c:v>96791.23423137919</c:v>
                </c:pt>
                <c:pt idx="39">
                  <c:v>96599.20042266413</c:v>
                </c:pt>
                <c:pt idx="40">
                  <c:v>96385.23319372792</c:v>
                </c:pt>
                <c:pt idx="41">
                  <c:v>96167.20979624371</c:v>
                </c:pt>
                <c:pt idx="42">
                  <c:v>95915.54020820693</c:v>
                </c:pt>
                <c:pt idx="43">
                  <c:v>95640.07077672896</c:v>
                </c:pt>
                <c:pt idx="44">
                  <c:v>95337.08303250828</c:v>
                </c:pt>
                <c:pt idx="45">
                  <c:v>95019.32453476093</c:v>
                </c:pt>
                <c:pt idx="46">
                  <c:v>94679.7254688737</c:v>
                </c:pt>
                <c:pt idx="47">
                  <c:v>94308.39158558477</c:v>
                </c:pt>
                <c:pt idx="48">
                  <c:v>93907.10937938812</c:v>
                </c:pt>
                <c:pt idx="49">
                  <c:v>93481.05282413383</c:v>
                </c:pt>
                <c:pt idx="50">
                  <c:v>93007.10388631547</c:v>
                </c:pt>
                <c:pt idx="51">
                  <c:v>92512.21308653639</c:v>
                </c:pt>
                <c:pt idx="52">
                  <c:v>91991.55435128536</c:v>
                </c:pt>
                <c:pt idx="53">
                  <c:v>91438.04116875368</c:v>
                </c:pt>
                <c:pt idx="54">
                  <c:v>90825.86348312888</c:v>
                </c:pt>
                <c:pt idx="55">
                  <c:v>90190.53656806439</c:v>
                </c:pt>
                <c:pt idx="56">
                  <c:v>89515.8211639987</c:v>
                </c:pt>
                <c:pt idx="57">
                  <c:v>88786.35673733328</c:v>
                </c:pt>
                <c:pt idx="58">
                  <c:v>88029.36425979077</c:v>
                </c:pt>
                <c:pt idx="59">
                  <c:v>87169.1413122441</c:v>
                </c:pt>
                <c:pt idx="60">
                  <c:v>86233.03190369191</c:v>
                </c:pt>
                <c:pt idx="61">
                  <c:v>85251.61376759599</c:v>
                </c:pt>
                <c:pt idx="62">
                  <c:v>84173.4366082772</c:v>
                </c:pt>
                <c:pt idx="63">
                  <c:v>82996.94448480332</c:v>
                </c:pt>
                <c:pt idx="64">
                  <c:v>81723.43936862849</c:v>
                </c:pt>
                <c:pt idx="65">
                  <c:v>80377.04570503034</c:v>
                </c:pt>
                <c:pt idx="66">
                  <c:v>78942.71732442407</c:v>
                </c:pt>
                <c:pt idx="67">
                  <c:v>77432.77997015981</c:v>
                </c:pt>
                <c:pt idx="68">
                  <c:v>75760.46422114427</c:v>
                </c:pt>
                <c:pt idx="69">
                  <c:v>74045.24731117756</c:v>
                </c:pt>
                <c:pt idx="70">
                  <c:v>72196.11535007553</c:v>
                </c:pt>
                <c:pt idx="71">
                  <c:v>70233.46395428372</c:v>
                </c:pt>
                <c:pt idx="72">
                  <c:v>68170.14525023478</c:v>
                </c:pt>
                <c:pt idx="73">
                  <c:v>65990.81387673003</c:v>
                </c:pt>
                <c:pt idx="74">
                  <c:v>63700.73466276586</c:v>
                </c:pt>
                <c:pt idx="75">
                  <c:v>61351.00566326042</c:v>
                </c:pt>
                <c:pt idx="76">
                  <c:v>58855.43080589597</c:v>
                </c:pt>
                <c:pt idx="77">
                  <c:v>56286.626672941835</c:v>
                </c:pt>
                <c:pt idx="78">
                  <c:v>53569.108337172205</c:v>
                </c:pt>
                <c:pt idx="79">
                  <c:v>50645.19926591267</c:v>
                </c:pt>
                <c:pt idx="80">
                  <c:v>47629.32829482684</c:v>
                </c:pt>
                <c:pt idx="81">
                  <c:v>44488.69801639425</c:v>
                </c:pt>
                <c:pt idx="82">
                  <c:v>41217.71098343688</c:v>
                </c:pt>
                <c:pt idx="83">
                  <c:v>37912.13299798721</c:v>
                </c:pt>
                <c:pt idx="84">
                  <c:v>34459.7404307915</c:v>
                </c:pt>
                <c:pt idx="85">
                  <c:v>31015.07585784872</c:v>
                </c:pt>
                <c:pt idx="86">
                  <c:v>27544.116688445152</c:v>
                </c:pt>
                <c:pt idx="87">
                  <c:v>24144.208645006926</c:v>
                </c:pt>
                <c:pt idx="88">
                  <c:v>20819.913277719148</c:v>
                </c:pt>
                <c:pt idx="89">
                  <c:v>17605.755885818144</c:v>
                </c:pt>
                <c:pt idx="90">
                  <c:v>14552.284008005388</c:v>
                </c:pt>
                <c:pt idx="91">
                  <c:v>11862.585354805753</c:v>
                </c:pt>
                <c:pt idx="92">
                  <c:v>9431.88230267928</c:v>
                </c:pt>
                <c:pt idx="93">
                  <c:v>7386.031576169723</c:v>
                </c:pt>
                <c:pt idx="94">
                  <c:v>5680.279285874359</c:v>
                </c:pt>
                <c:pt idx="95">
                  <c:v>4223.304689885444</c:v>
                </c:pt>
                <c:pt idx="96">
                  <c:v>2947.9849260713563</c:v>
                </c:pt>
                <c:pt idx="97">
                  <c:v>1983.7491724971587</c:v>
                </c:pt>
                <c:pt idx="98">
                  <c:v>1306.8522961085057</c:v>
                </c:pt>
                <c:pt idx="99">
                  <c:v>868.6660280756198</c:v>
                </c:pt>
                <c:pt idx="100">
                  <c:v>540.2963708065863</c:v>
                </c:pt>
                <c:pt idx="101">
                  <c:v>344.5626642581135</c:v>
                </c:pt>
                <c:pt idx="102">
                  <c:v>221.39701710572953</c:v>
                </c:pt>
                <c:pt idx="103">
                  <c:v>121.4426843959887</c:v>
                </c:pt>
                <c:pt idx="104">
                  <c:v>64.7131632340905</c:v>
                </c:pt>
              </c:numCache>
            </c:numRef>
          </c:yVal>
          <c:smooth val="0"/>
        </c:ser>
        <c:ser>
          <c:idx val="0"/>
          <c:order val="3"/>
          <c:tx>
            <c:v>2015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'tables hommes'!$S$5:$S$109</c:f>
              <c:numCache>
                <c:ptCount val="10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</c:numCache>
            </c:numRef>
          </c:xVal>
          <c:yVal>
            <c:numRef>
              <c:f>'tables hommes'!$T$5:$T$109</c:f>
              <c:numCache>
                <c:ptCount val="105"/>
                <c:pt idx="0">
                  <c:v>100000</c:v>
                </c:pt>
                <c:pt idx="1">
                  <c:v>99616</c:v>
                </c:pt>
                <c:pt idx="2">
                  <c:v>99589</c:v>
                </c:pt>
                <c:pt idx="3">
                  <c:v>99571</c:v>
                </c:pt>
                <c:pt idx="4">
                  <c:v>99557</c:v>
                </c:pt>
                <c:pt idx="5">
                  <c:v>99545</c:v>
                </c:pt>
                <c:pt idx="6">
                  <c:v>99535</c:v>
                </c:pt>
                <c:pt idx="7">
                  <c:v>99526</c:v>
                </c:pt>
                <c:pt idx="8">
                  <c:v>99517</c:v>
                </c:pt>
                <c:pt idx="9">
                  <c:v>99509</c:v>
                </c:pt>
                <c:pt idx="10">
                  <c:v>99501</c:v>
                </c:pt>
                <c:pt idx="11">
                  <c:v>99494</c:v>
                </c:pt>
                <c:pt idx="12">
                  <c:v>99487</c:v>
                </c:pt>
                <c:pt idx="13">
                  <c:v>99478</c:v>
                </c:pt>
                <c:pt idx="14">
                  <c:v>99467</c:v>
                </c:pt>
                <c:pt idx="15">
                  <c:v>99452</c:v>
                </c:pt>
                <c:pt idx="16">
                  <c:v>99434</c:v>
                </c:pt>
                <c:pt idx="17">
                  <c:v>99411</c:v>
                </c:pt>
                <c:pt idx="18">
                  <c:v>99380</c:v>
                </c:pt>
                <c:pt idx="19">
                  <c:v>99338</c:v>
                </c:pt>
                <c:pt idx="20">
                  <c:v>99287</c:v>
                </c:pt>
                <c:pt idx="21">
                  <c:v>99235</c:v>
                </c:pt>
                <c:pt idx="22">
                  <c:v>99178</c:v>
                </c:pt>
                <c:pt idx="23">
                  <c:v>99121</c:v>
                </c:pt>
                <c:pt idx="24">
                  <c:v>99062</c:v>
                </c:pt>
                <c:pt idx="25">
                  <c:v>99000</c:v>
                </c:pt>
                <c:pt idx="26">
                  <c:v>98936</c:v>
                </c:pt>
                <c:pt idx="27">
                  <c:v>98866</c:v>
                </c:pt>
                <c:pt idx="28">
                  <c:v>98796</c:v>
                </c:pt>
                <c:pt idx="29">
                  <c:v>98722</c:v>
                </c:pt>
                <c:pt idx="30">
                  <c:v>98646</c:v>
                </c:pt>
                <c:pt idx="31">
                  <c:v>98565</c:v>
                </c:pt>
                <c:pt idx="32">
                  <c:v>98484</c:v>
                </c:pt>
                <c:pt idx="33">
                  <c:v>98399</c:v>
                </c:pt>
                <c:pt idx="34">
                  <c:v>98312</c:v>
                </c:pt>
                <c:pt idx="35">
                  <c:v>98214</c:v>
                </c:pt>
                <c:pt idx="36">
                  <c:v>98117</c:v>
                </c:pt>
                <c:pt idx="37">
                  <c:v>98014</c:v>
                </c:pt>
                <c:pt idx="38">
                  <c:v>97898</c:v>
                </c:pt>
                <c:pt idx="39">
                  <c:v>97775</c:v>
                </c:pt>
                <c:pt idx="40">
                  <c:v>97638</c:v>
                </c:pt>
                <c:pt idx="41">
                  <c:v>97497</c:v>
                </c:pt>
                <c:pt idx="42">
                  <c:v>97339</c:v>
                </c:pt>
                <c:pt idx="43">
                  <c:v>97165</c:v>
                </c:pt>
                <c:pt idx="44">
                  <c:v>96975</c:v>
                </c:pt>
                <c:pt idx="45">
                  <c:v>96763</c:v>
                </c:pt>
                <c:pt idx="46">
                  <c:v>96527</c:v>
                </c:pt>
                <c:pt idx="47">
                  <c:v>96268</c:v>
                </c:pt>
                <c:pt idx="48">
                  <c:v>95978</c:v>
                </c:pt>
                <c:pt idx="49">
                  <c:v>95666</c:v>
                </c:pt>
                <c:pt idx="50">
                  <c:v>95322</c:v>
                </c:pt>
                <c:pt idx="51">
                  <c:v>94953</c:v>
                </c:pt>
                <c:pt idx="52">
                  <c:v>94555</c:v>
                </c:pt>
                <c:pt idx="53">
                  <c:v>94113</c:v>
                </c:pt>
                <c:pt idx="54">
                  <c:v>93627</c:v>
                </c:pt>
                <c:pt idx="55">
                  <c:v>93078</c:v>
                </c:pt>
                <c:pt idx="56">
                  <c:v>92477</c:v>
                </c:pt>
                <c:pt idx="57">
                  <c:v>91818</c:v>
                </c:pt>
                <c:pt idx="58">
                  <c:v>91099</c:v>
                </c:pt>
                <c:pt idx="59">
                  <c:v>90338</c:v>
                </c:pt>
                <c:pt idx="60">
                  <c:v>89519</c:v>
                </c:pt>
                <c:pt idx="61">
                  <c:v>88635</c:v>
                </c:pt>
                <c:pt idx="62">
                  <c:v>87694</c:v>
                </c:pt>
                <c:pt idx="63">
                  <c:v>86697</c:v>
                </c:pt>
                <c:pt idx="64">
                  <c:v>85643</c:v>
                </c:pt>
                <c:pt idx="65">
                  <c:v>84559</c:v>
                </c:pt>
                <c:pt idx="66">
                  <c:v>83417</c:v>
                </c:pt>
                <c:pt idx="67">
                  <c:v>82236</c:v>
                </c:pt>
                <c:pt idx="68">
                  <c:v>81003</c:v>
                </c:pt>
                <c:pt idx="69">
                  <c:v>79694</c:v>
                </c:pt>
                <c:pt idx="70">
                  <c:v>78304</c:v>
                </c:pt>
                <c:pt idx="71">
                  <c:v>76824</c:v>
                </c:pt>
                <c:pt idx="72">
                  <c:v>75306</c:v>
                </c:pt>
                <c:pt idx="73">
                  <c:v>73685</c:v>
                </c:pt>
                <c:pt idx="74">
                  <c:v>71962</c:v>
                </c:pt>
                <c:pt idx="75">
                  <c:v>70148</c:v>
                </c:pt>
                <c:pt idx="76">
                  <c:v>68213</c:v>
                </c:pt>
                <c:pt idx="77">
                  <c:v>66139</c:v>
                </c:pt>
                <c:pt idx="78">
                  <c:v>63921</c:v>
                </c:pt>
                <c:pt idx="79">
                  <c:v>61541</c:v>
                </c:pt>
                <c:pt idx="80">
                  <c:v>58957</c:v>
                </c:pt>
                <c:pt idx="81">
                  <c:v>56197</c:v>
                </c:pt>
                <c:pt idx="82">
                  <c:v>53207</c:v>
                </c:pt>
                <c:pt idx="83">
                  <c:v>50037</c:v>
                </c:pt>
                <c:pt idx="84">
                  <c:v>46673</c:v>
                </c:pt>
                <c:pt idx="85">
                  <c:v>43110</c:v>
                </c:pt>
                <c:pt idx="86">
                  <c:v>39365</c:v>
                </c:pt>
                <c:pt idx="87">
                  <c:v>35525</c:v>
                </c:pt>
                <c:pt idx="88">
                  <c:v>31576</c:v>
                </c:pt>
                <c:pt idx="89">
                  <c:v>27633</c:v>
                </c:pt>
                <c:pt idx="90">
                  <c:v>23813</c:v>
                </c:pt>
                <c:pt idx="91">
                  <c:v>20123</c:v>
                </c:pt>
                <c:pt idx="92">
                  <c:v>16687</c:v>
                </c:pt>
                <c:pt idx="93">
                  <c:v>13461</c:v>
                </c:pt>
                <c:pt idx="94">
                  <c:v>10565</c:v>
                </c:pt>
                <c:pt idx="95">
                  <c:v>8088</c:v>
                </c:pt>
                <c:pt idx="96">
                  <c:v>6043</c:v>
                </c:pt>
                <c:pt idx="97">
                  <c:v>4387</c:v>
                </c:pt>
                <c:pt idx="98">
                  <c:v>3064</c:v>
                </c:pt>
                <c:pt idx="99">
                  <c:v>2056</c:v>
                </c:pt>
                <c:pt idx="100">
                  <c:v>1354</c:v>
                </c:pt>
                <c:pt idx="101">
                  <c:v>874</c:v>
                </c:pt>
                <c:pt idx="102">
                  <c:v>544</c:v>
                </c:pt>
                <c:pt idx="103">
                  <c:v>335</c:v>
                </c:pt>
                <c:pt idx="104">
                  <c:v>212</c:v>
                </c:pt>
              </c:numCache>
            </c:numRef>
          </c:yVal>
          <c:smooth val="0"/>
        </c:ser>
        <c:axId val="29559512"/>
        <c:axId val="64709017"/>
      </c:scatterChart>
      <c:valAx>
        <c:axId val="29559512"/>
        <c:scaling>
          <c:orientation val="minMax"/>
          <c:max val="100"/>
        </c:scaling>
        <c:axPos val="b"/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09017"/>
        <c:crosses val="autoZero"/>
        <c:crossBetween val="midCat"/>
        <c:dispUnits/>
        <c:majorUnit val="5"/>
        <c:minorUnit val="5"/>
      </c:valAx>
      <c:valAx>
        <c:axId val="64709017"/>
        <c:scaling>
          <c:orientation val="minMax"/>
          <c:max val="1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59512"/>
        <c:crosses val="autoZero"/>
        <c:crossBetween val="midCat"/>
        <c:dispUnits/>
        <c:majorUnit val="10000"/>
        <c:minorUnit val="1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Mortalité masculine en France en 1901, 1951, 2001 et 2015
Calendrier de la mortalité (S</a:t>
            </a:r>
            <a:r>
              <a:rPr lang="en-US" cap="none" sz="12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0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= 100 0000)</a:t>
            </a:r>
          </a:p>
        </c:rich>
      </c:tx>
      <c:layout>
        <c:manualLayout>
          <c:xMode val="factor"/>
          <c:yMode val="factor"/>
          <c:x val="0.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24"/>
          <c:w val="0.9125"/>
          <c:h val="0.83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'tables hommes'!$A$3:$E$3</c:f>
              <c:strCache>
                <c:ptCount val="1"/>
                <c:pt idx="0">
                  <c:v>1901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'tables hommes'!$A$5:$A$109</c:f>
              <c:numCache>
                <c:ptCount val="10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</c:numCache>
            </c:numRef>
          </c:xVal>
          <c:yVal>
            <c:numRef>
              <c:f>'tables hommes'!$C$5:$C$109</c:f>
              <c:numCache>
                <c:ptCount val="105"/>
                <c:pt idx="0">
                  <c:v>16083.2</c:v>
                </c:pt>
                <c:pt idx="1">
                  <c:v>2606.875392</c:v>
                </c:pt>
                <c:pt idx="2">
                  <c:v>1502.2008571328</c:v>
                </c:pt>
                <c:pt idx="3">
                  <c:v>904.3013178210763</c:v>
                </c:pt>
                <c:pt idx="4">
                  <c:v>677.622591855</c:v>
                </c:pt>
                <c:pt idx="5">
                  <c:v>505.65157017345933</c:v>
                </c:pt>
                <c:pt idx="6">
                  <c:v>392.79762936172324</c:v>
                </c:pt>
                <c:pt idx="7">
                  <c:v>344.49334710857715</c:v>
                </c:pt>
                <c:pt idx="8">
                  <c:v>305.54496060205844</c:v>
                </c:pt>
                <c:pt idx="9">
                  <c:v>282.47921863825445</c:v>
                </c:pt>
                <c:pt idx="10">
                  <c:v>245.7621781319427</c:v>
                </c:pt>
                <c:pt idx="11">
                  <c:v>219.38547337000142</c:v>
                </c:pt>
                <c:pt idx="12">
                  <c:v>228.39649387512569</c:v>
                </c:pt>
                <c:pt idx="13">
                  <c:v>233.31137260532412</c:v>
                </c:pt>
                <c:pt idx="14">
                  <c:v>239.15802100592174</c:v>
                </c:pt>
                <c:pt idx="15">
                  <c:v>279.5502935456003</c:v>
                </c:pt>
                <c:pt idx="16">
                  <c:v>311.7889602163361</c:v>
                </c:pt>
                <c:pt idx="17">
                  <c:v>367.0671282263342</c:v>
                </c:pt>
                <c:pt idx="18">
                  <c:v>419.9249162007443</c:v>
                </c:pt>
                <c:pt idx="19">
                  <c:v>455.58366218778207</c:v>
                </c:pt>
                <c:pt idx="20">
                  <c:v>516.2597590685355</c:v>
                </c:pt>
                <c:pt idx="21">
                  <c:v>597.1676159572204</c:v>
                </c:pt>
                <c:pt idx="22">
                  <c:v>650.3164507365226</c:v>
                </c:pt>
                <c:pt idx="23">
                  <c:v>602.9194803709419</c:v>
                </c:pt>
                <c:pt idx="24">
                  <c:v>535.6949959585771</c:v>
                </c:pt>
                <c:pt idx="25">
                  <c:v>520.2349917962138</c:v>
                </c:pt>
                <c:pt idx="26">
                  <c:v>530.4600921324906</c:v>
                </c:pt>
                <c:pt idx="27">
                  <c:v>505.60611880505775</c:v>
                </c:pt>
                <c:pt idx="28">
                  <c:v>514.8158784898169</c:v>
                </c:pt>
                <c:pt idx="29">
                  <c:v>519.1133835879376</c:v>
                </c:pt>
                <c:pt idx="30">
                  <c:v>557.7496223840031</c:v>
                </c:pt>
                <c:pt idx="31">
                  <c:v>541.1135896311697</c:v>
                </c:pt>
                <c:pt idx="32">
                  <c:v>594.6843353747826</c:v>
                </c:pt>
                <c:pt idx="33">
                  <c:v>578.0025472733927</c:v>
                </c:pt>
                <c:pt idx="34">
                  <c:v>578.2070462960459</c:v>
                </c:pt>
                <c:pt idx="35">
                  <c:v>617.0235193461311</c:v>
                </c:pt>
                <c:pt idx="36">
                  <c:v>647.6415641819559</c:v>
                </c:pt>
                <c:pt idx="37">
                  <c:v>678.5756123779747</c:v>
                </c:pt>
                <c:pt idx="38">
                  <c:v>680.8233227153238</c:v>
                </c:pt>
                <c:pt idx="39">
                  <c:v>682.2185899663949</c:v>
                </c:pt>
                <c:pt idx="40">
                  <c:v>718.6031612458811</c:v>
                </c:pt>
                <c:pt idx="41">
                  <c:v>685.767960807065</c:v>
                </c:pt>
                <c:pt idx="42">
                  <c:v>725.8527749736072</c:v>
                </c:pt>
                <c:pt idx="43">
                  <c:v>762.0123792519057</c:v>
                </c:pt>
                <c:pt idx="44">
                  <c:v>758.098886962806</c:v>
                </c:pt>
                <c:pt idx="45">
                  <c:v>809.5088410057094</c:v>
                </c:pt>
                <c:pt idx="46">
                  <c:v>820.9145719248528</c:v>
                </c:pt>
                <c:pt idx="47">
                  <c:v>863.809487071743</c:v>
                </c:pt>
                <c:pt idx="48">
                  <c:v>861.6040677296965</c:v>
                </c:pt>
                <c:pt idx="49">
                  <c:v>881.0419733732996</c:v>
                </c:pt>
                <c:pt idx="50">
                  <c:v>992.5686535085243</c:v>
                </c:pt>
                <c:pt idx="51">
                  <c:v>933.7280053999806</c:v>
                </c:pt>
                <c:pt idx="52">
                  <c:v>1008.5343028297096</c:v>
                </c:pt>
                <c:pt idx="53">
                  <c:v>1042.3171607917668</c:v>
                </c:pt>
                <c:pt idx="54">
                  <c:v>1073.059731227691</c:v>
                </c:pt>
                <c:pt idx="55">
                  <c:v>1091.5124051638413</c:v>
                </c:pt>
                <c:pt idx="56">
                  <c:v>1146.7908739466552</c:v>
                </c:pt>
                <c:pt idx="57">
                  <c:v>1192.2526726251451</c:v>
                </c:pt>
                <c:pt idx="58">
                  <c:v>1273.54193869257</c:v>
                </c:pt>
                <c:pt idx="59">
                  <c:v>1225.009604870385</c:v>
                </c:pt>
                <c:pt idx="60">
                  <c:v>1377.9406584720562</c:v>
                </c:pt>
                <c:pt idx="61">
                  <c:v>1341.0478568778524</c:v>
                </c:pt>
                <c:pt idx="62">
                  <c:v>1472.2532323147486</c:v>
                </c:pt>
                <c:pt idx="63">
                  <c:v>1478.287772168778</c:v>
                </c:pt>
                <c:pt idx="64">
                  <c:v>1530.3073895343691</c:v>
                </c:pt>
                <c:pt idx="65">
                  <c:v>1602.8485851027071</c:v>
                </c:pt>
                <c:pt idx="66">
                  <c:v>1648.4778332095239</c:v>
                </c:pt>
                <c:pt idx="67">
                  <c:v>1726.368061538797</c:v>
                </c:pt>
                <c:pt idx="68">
                  <c:v>1772.6231000706316</c:v>
                </c:pt>
                <c:pt idx="69">
                  <c:v>1710.6357138236885</c:v>
                </c:pt>
                <c:pt idx="70">
                  <c:v>1910.0630494293575</c:v>
                </c:pt>
                <c:pt idx="71">
                  <c:v>1803.8154499448153</c:v>
                </c:pt>
                <c:pt idx="72">
                  <c:v>1901.4197751696795</c:v>
                </c:pt>
                <c:pt idx="73">
                  <c:v>1908.5967845482555</c:v>
                </c:pt>
                <c:pt idx="74">
                  <c:v>1954.8530127187223</c:v>
                </c:pt>
                <c:pt idx="75">
                  <c:v>1888.7645048611519</c:v>
                </c:pt>
                <c:pt idx="76">
                  <c:v>1761.2063736533764</c:v>
                </c:pt>
                <c:pt idx="77">
                  <c:v>1803.7335721466127</c:v>
                </c:pt>
                <c:pt idx="78">
                  <c:v>1739.1914894590252</c:v>
                </c:pt>
                <c:pt idx="79">
                  <c:v>1501.2833568100016</c:v>
                </c:pt>
                <c:pt idx="80">
                  <c:v>1518.3126579067286</c:v>
                </c:pt>
                <c:pt idx="81">
                  <c:v>1259.093375511387</c:v>
                </c:pt>
                <c:pt idx="82">
                  <c:v>1282.4223644441192</c:v>
                </c:pt>
                <c:pt idx="83">
                  <c:v>1035.5092254655947</c:v>
                </c:pt>
                <c:pt idx="84">
                  <c:v>913.2971454718814</c:v>
                </c:pt>
                <c:pt idx="85">
                  <c:v>712.8126582051135</c:v>
                </c:pt>
                <c:pt idx="86">
                  <c:v>583.0074017068313</c:v>
                </c:pt>
                <c:pt idx="87">
                  <c:v>492.4719157034558</c:v>
                </c:pt>
                <c:pt idx="88">
                  <c:v>366.0406940372413</c:v>
                </c:pt>
                <c:pt idx="89">
                  <c:v>265.6955849741101</c:v>
                </c:pt>
                <c:pt idx="90">
                  <c:v>204.40681259226247</c:v>
                </c:pt>
                <c:pt idx="91">
                  <c:v>134.8497744431459</c:v>
                </c:pt>
                <c:pt idx="92">
                  <c:v>95.6490754374396</c:v>
                </c:pt>
                <c:pt idx="93">
                  <c:v>65.94702307673728</c:v>
                </c:pt>
                <c:pt idx="94">
                  <c:v>46.18881082255239</c:v>
                </c:pt>
                <c:pt idx="95">
                  <c:v>25.918888107422216</c:v>
                </c:pt>
                <c:pt idx="96">
                  <c:v>16.23484482666316</c:v>
                </c:pt>
                <c:pt idx="97">
                  <c:v>11.366447571986535</c:v>
                </c:pt>
                <c:pt idx="98">
                  <c:v>7.713426090617899</c:v>
                </c:pt>
                <c:pt idx="99">
                  <c:v>4.491591871725196</c:v>
                </c:pt>
                <c:pt idx="100">
                  <c:v>2.2320444542043854</c:v>
                </c:pt>
                <c:pt idx="101">
                  <c:v>1.1244753360843267</c:v>
                </c:pt>
                <c:pt idx="102">
                  <c:v>0.6214193313969754</c:v>
                </c:pt>
                <c:pt idx="103">
                  <c:v>0.34523247856023326</c:v>
                </c:pt>
                <c:pt idx="104">
                  <c:v>0.2761843671643877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'tables hommes'!$G$3:$K$3</c:f>
              <c:strCache>
                <c:ptCount val="1"/>
                <c:pt idx="0">
                  <c:v>1951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'tables hommes'!$A$5:$A$109</c:f>
              <c:numCache>
                <c:ptCount val="10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</c:numCache>
            </c:numRef>
          </c:xVal>
          <c:yVal>
            <c:numRef>
              <c:f>'tables hommes'!$I$5:$I$109</c:f>
              <c:numCache>
                <c:ptCount val="105"/>
                <c:pt idx="0">
                  <c:v>5581.1</c:v>
                </c:pt>
                <c:pt idx="1">
                  <c:v>559.0543068999999</c:v>
                </c:pt>
                <c:pt idx="2">
                  <c:v>179.1784454281279</c:v>
                </c:pt>
                <c:pt idx="3">
                  <c:v>134.33807683316144</c:v>
                </c:pt>
                <c:pt idx="4">
                  <c:v>97.19463600850142</c:v>
                </c:pt>
                <c:pt idx="5">
                  <c:v>80.83350137262813</c:v>
                </c:pt>
                <c:pt idx="6">
                  <c:v>64.7042326161861</c:v>
                </c:pt>
                <c:pt idx="7">
                  <c:v>62.700017050165414</c:v>
                </c:pt>
                <c:pt idx="8">
                  <c:v>58.089078696301925</c:v>
                </c:pt>
                <c:pt idx="9">
                  <c:v>44.54138208303537</c:v>
                </c:pt>
                <c:pt idx="10">
                  <c:v>57.09375725600629</c:v>
                </c:pt>
                <c:pt idx="11">
                  <c:v>54.26632360583568</c:v>
                </c:pt>
                <c:pt idx="12">
                  <c:v>45.95529168362213</c:v>
                </c:pt>
                <c:pt idx="13">
                  <c:v>68.06205609574143</c:v>
                </c:pt>
                <c:pt idx="14">
                  <c:v>76.46730756006707</c:v>
                </c:pt>
                <c:pt idx="15">
                  <c:v>87.17339987001516</c:v>
                </c:pt>
                <c:pt idx="16">
                  <c:v>84.30906660192899</c:v>
                </c:pt>
                <c:pt idx="17">
                  <c:v>103.97006169301997</c:v>
                </c:pt>
                <c:pt idx="18">
                  <c:v>126.80852761034453</c:v>
                </c:pt>
                <c:pt idx="19">
                  <c:v>140.7772264887668</c:v>
                </c:pt>
                <c:pt idx="20">
                  <c:v>130.31825722601974</c:v>
                </c:pt>
                <c:pt idx="21">
                  <c:v>144.69601212429322</c:v>
                </c:pt>
                <c:pt idx="22">
                  <c:v>161.86031113291017</c:v>
                </c:pt>
                <c:pt idx="23">
                  <c:v>178.20162692468284</c:v>
                </c:pt>
                <c:pt idx="24">
                  <c:v>199.85870947176224</c:v>
                </c:pt>
                <c:pt idx="25">
                  <c:v>201.8929355915808</c:v>
                </c:pt>
                <c:pt idx="26">
                  <c:v>191.40693678300187</c:v>
                </c:pt>
                <c:pt idx="27">
                  <c:v>205.57918019901467</c:v>
                </c:pt>
                <c:pt idx="28">
                  <c:v>202.75231918659307</c:v>
                </c:pt>
                <c:pt idx="29">
                  <c:v>211.5490140981103</c:v>
                </c:pt>
                <c:pt idx="30">
                  <c:v>212.9552408762574</c:v>
                </c:pt>
                <c:pt idx="31">
                  <c:v>236.64156405916455</c:v>
                </c:pt>
                <c:pt idx="32">
                  <c:v>260.14528975896343</c:v>
                </c:pt>
                <c:pt idx="33">
                  <c:v>264.4197793223584</c:v>
                </c:pt>
                <c:pt idx="34">
                  <c:v>261.49301210540773</c:v>
                </c:pt>
                <c:pt idx="35">
                  <c:v>313.99900855410056</c:v>
                </c:pt>
                <c:pt idx="36">
                  <c:v>292.88803286889384</c:v>
                </c:pt>
                <c:pt idx="37">
                  <c:v>315.4969048243778</c:v>
                </c:pt>
                <c:pt idx="38">
                  <c:v>330.09242263536316</c:v>
                </c:pt>
                <c:pt idx="39">
                  <c:v>368.71218010585426</c:v>
                </c:pt>
                <c:pt idx="40">
                  <c:v>403.0863614313767</c:v>
                </c:pt>
                <c:pt idx="41">
                  <c:v>454.4270173876435</c:v>
                </c:pt>
                <c:pt idx="42">
                  <c:v>495.0006992380365</c:v>
                </c:pt>
                <c:pt idx="43">
                  <c:v>522.8833293821403</c:v>
                </c:pt>
                <c:pt idx="44">
                  <c:v>549.7201701451664</c:v>
                </c:pt>
                <c:pt idx="45">
                  <c:v>609.571744814096</c:v>
                </c:pt>
                <c:pt idx="46">
                  <c:v>673.4606537503558</c:v>
                </c:pt>
                <c:pt idx="47">
                  <c:v>724.814472187753</c:v>
                </c:pt>
                <c:pt idx="48">
                  <c:v>777.8569030269146</c:v>
                </c:pt>
                <c:pt idx="49">
                  <c:v>835.8412870163518</c:v>
                </c:pt>
                <c:pt idx="50">
                  <c:v>931.1090741736784</c:v>
                </c:pt>
                <c:pt idx="51">
                  <c:v>981.2750452349364</c:v>
                </c:pt>
                <c:pt idx="52">
                  <c:v>1077.8153805101617</c:v>
                </c:pt>
                <c:pt idx="53">
                  <c:v>1082.244700888771</c:v>
                </c:pt>
                <c:pt idx="54">
                  <c:v>1161.332404782199</c:v>
                </c:pt>
                <c:pt idx="55">
                  <c:v>1247.2756081587027</c:v>
                </c:pt>
                <c:pt idx="56">
                  <c:v>1359.63657222114</c:v>
                </c:pt>
                <c:pt idx="57">
                  <c:v>1410.2841292131254</c:v>
                </c:pt>
                <c:pt idx="58">
                  <c:v>1485.9867142199305</c:v>
                </c:pt>
                <c:pt idx="59">
                  <c:v>1530.1698536680665</c:v>
                </c:pt>
                <c:pt idx="60">
                  <c:v>1616.1587125205028</c:v>
                </c:pt>
                <c:pt idx="61">
                  <c:v>1729.4557177661009</c:v>
                </c:pt>
                <c:pt idx="62">
                  <c:v>1791.9007684844973</c:v>
                </c:pt>
                <c:pt idx="63">
                  <c:v>1902.9642546477307</c:v>
                </c:pt>
                <c:pt idx="64">
                  <c:v>2043.4303178037778</c:v>
                </c:pt>
                <c:pt idx="65">
                  <c:v>2141.8760376830805</c:v>
                </c:pt>
                <c:pt idx="66">
                  <c:v>2230.3082616086085</c:v>
                </c:pt>
                <c:pt idx="67">
                  <c:v>2337.233700751199</c:v>
                </c:pt>
                <c:pt idx="68">
                  <c:v>2436.823923985849</c:v>
                </c:pt>
                <c:pt idx="69">
                  <c:v>2516.81506272505</c:v>
                </c:pt>
                <c:pt idx="70">
                  <c:v>2655.1203841025326</c:v>
                </c:pt>
                <c:pt idx="71">
                  <c:v>2741.115838412943</c:v>
                </c:pt>
                <c:pt idx="72">
                  <c:v>2875.78386524916</c:v>
                </c:pt>
                <c:pt idx="73">
                  <c:v>2919.42044692581</c:v>
                </c:pt>
                <c:pt idx="74">
                  <c:v>2919.911982826298</c:v>
                </c:pt>
                <c:pt idx="75">
                  <c:v>3042.000596476572</c:v>
                </c:pt>
                <c:pt idx="76">
                  <c:v>3015.0469909124317</c:v>
                </c:pt>
                <c:pt idx="77">
                  <c:v>3013.2252817387835</c:v>
                </c:pt>
                <c:pt idx="78">
                  <c:v>2999.1030428639565</c:v>
                </c:pt>
                <c:pt idx="79">
                  <c:v>2921.4351429853787</c:v>
                </c:pt>
                <c:pt idx="80">
                  <c:v>2688.4767858827267</c:v>
                </c:pt>
                <c:pt idx="81">
                  <c:v>2563.3724356369476</c:v>
                </c:pt>
                <c:pt idx="82">
                  <c:v>2443.6644440205455</c:v>
                </c:pt>
                <c:pt idx="83">
                  <c:v>2169.11836765981</c:v>
                </c:pt>
                <c:pt idx="84">
                  <c:v>1922.6219418803003</c:v>
                </c:pt>
                <c:pt idx="85">
                  <c:v>1671.4892389702006</c:v>
                </c:pt>
                <c:pt idx="86">
                  <c:v>1418.9815946501938</c:v>
                </c:pt>
                <c:pt idx="87">
                  <c:v>1154.2453508043386</c:v>
                </c:pt>
                <c:pt idx="88">
                  <c:v>929.6583603585424</c:v>
                </c:pt>
                <c:pt idx="89">
                  <c:v>738.2718131217359</c:v>
                </c:pt>
                <c:pt idx="90">
                  <c:v>510.9166943090442</c:v>
                </c:pt>
                <c:pt idx="91">
                  <c:v>410.98592101508365</c:v>
                </c:pt>
                <c:pt idx="92">
                  <c:v>275.3774579351002</c:v>
                </c:pt>
                <c:pt idx="93">
                  <c:v>180.53656749943647</c:v>
                </c:pt>
                <c:pt idx="94">
                  <c:v>136.89183620333574</c:v>
                </c:pt>
                <c:pt idx="95">
                  <c:v>86.97496810298844</c:v>
                </c:pt>
                <c:pt idx="96">
                  <c:v>47.64646806675985</c:v>
                </c:pt>
                <c:pt idx="97">
                  <c:v>35.756238467117676</c:v>
                </c:pt>
                <c:pt idx="98">
                  <c:v>26.28538758366141</c:v>
                </c:pt>
                <c:pt idx="99">
                  <c:v>18.715316686070597</c:v>
                </c:pt>
                <c:pt idx="100">
                  <c:v>8.80115202838842</c:v>
                </c:pt>
                <c:pt idx="101">
                  <c:v>4.50203521924499</c:v>
                </c:pt>
                <c:pt idx="102">
                  <c:v>0.6319180687019444</c:v>
                </c:pt>
                <c:pt idx="103">
                  <c:v>0.3159593818881056</c:v>
                </c:pt>
                <c:pt idx="104">
                  <c:v>1.2638612248615235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'tables hommes'!$M$3:$Q$3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'tables hommes'!$A$5:$A$109</c:f>
              <c:numCache>
                <c:ptCount val="10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</c:numCache>
            </c:numRef>
          </c:xVal>
          <c:yVal>
            <c:numRef>
              <c:f>'tables hommes'!$O$5:$O$109</c:f>
              <c:numCache>
                <c:ptCount val="105"/>
                <c:pt idx="0">
                  <c:v>444.00000000000006</c:v>
                </c:pt>
                <c:pt idx="1">
                  <c:v>40.220624</c:v>
                </c:pt>
                <c:pt idx="2">
                  <c:v>25.476039520256002</c:v>
                </c:pt>
                <c:pt idx="3">
                  <c:v>18.007744903902836</c:v>
                </c:pt>
                <c:pt idx="4">
                  <c:v>15.816094999060557</c:v>
                </c:pt>
                <c:pt idx="5">
                  <c:v>15.4157543219694</c:v>
                </c:pt>
                <c:pt idx="6">
                  <c:v>14.717277433853711</c:v>
                </c:pt>
                <c:pt idx="7">
                  <c:v>12.527719654567441</c:v>
                </c:pt>
                <c:pt idx="8">
                  <c:v>11.730830611929635</c:v>
                </c:pt>
                <c:pt idx="9">
                  <c:v>14.313900659695845</c:v>
                </c:pt>
                <c:pt idx="10">
                  <c:v>11.330206237584006</c:v>
                </c:pt>
                <c:pt idx="11">
                  <c:v>11.825796813111207</c:v>
                </c:pt>
                <c:pt idx="12">
                  <c:v>15.401515791680835</c:v>
                </c:pt>
                <c:pt idx="13">
                  <c:v>20.26724016499069</c:v>
                </c:pt>
                <c:pt idx="14">
                  <c:v>29.79868477646622</c:v>
                </c:pt>
                <c:pt idx="15">
                  <c:v>37.53507891550194</c:v>
                </c:pt>
                <c:pt idx="16">
                  <c:v>49.03523805265054</c:v>
                </c:pt>
                <c:pt idx="17">
                  <c:v>58.13857202834168</c:v>
                </c:pt>
                <c:pt idx="18">
                  <c:v>79.22439890321044</c:v>
                </c:pt>
                <c:pt idx="19">
                  <c:v>92.93255381071414</c:v>
                </c:pt>
                <c:pt idx="20">
                  <c:v>91.55861337377048</c:v>
                </c:pt>
                <c:pt idx="21">
                  <c:v>105.61529549084857</c:v>
                </c:pt>
                <c:pt idx="22">
                  <c:v>100.36567259264848</c:v>
                </c:pt>
                <c:pt idx="23">
                  <c:v>108.3558501713437</c:v>
                </c:pt>
                <c:pt idx="24">
                  <c:v>106.75822960840398</c:v>
                </c:pt>
                <c:pt idx="25">
                  <c:v>101.91606815451422</c:v>
                </c:pt>
                <c:pt idx="26">
                  <c:v>107.02407391892179</c:v>
                </c:pt>
                <c:pt idx="27">
                  <c:v>111.13284143627689</c:v>
                </c:pt>
                <c:pt idx="28">
                  <c:v>103.74408289442206</c:v>
                </c:pt>
                <c:pt idx="29">
                  <c:v>112.85073191487403</c:v>
                </c:pt>
                <c:pt idx="30">
                  <c:v>120.5554777839476</c:v>
                </c:pt>
                <c:pt idx="31">
                  <c:v>123.7326958556916</c:v>
                </c:pt>
                <c:pt idx="32">
                  <c:v>130.6097586022889</c:v>
                </c:pt>
                <c:pt idx="33">
                  <c:v>127.70350752561276</c:v>
                </c:pt>
                <c:pt idx="34">
                  <c:v>141.5663157376488</c:v>
                </c:pt>
                <c:pt idx="35">
                  <c:v>154.88376245723617</c:v>
                </c:pt>
                <c:pt idx="36">
                  <c:v>164.93338215299775</c:v>
                </c:pt>
                <c:pt idx="37">
                  <c:v>177.74413734988036</c:v>
                </c:pt>
                <c:pt idx="38">
                  <c:v>192.03380871505632</c:v>
                </c:pt>
                <c:pt idx="39">
                  <c:v>213.96722893620105</c:v>
                </c:pt>
                <c:pt idx="40">
                  <c:v>218.02339748421258</c:v>
                </c:pt>
                <c:pt idx="41">
                  <c:v>251.6695880367698</c:v>
                </c:pt>
                <c:pt idx="42">
                  <c:v>275.4694314779703</c:v>
                </c:pt>
                <c:pt idx="43">
                  <c:v>302.9877442206773</c:v>
                </c:pt>
                <c:pt idx="44">
                  <c:v>317.7584977473501</c:v>
                </c:pt>
                <c:pt idx="45">
                  <c:v>339.59906588723555</c:v>
                </c:pt>
                <c:pt idx="46">
                  <c:v>371.33388328892266</c:v>
                </c:pt>
                <c:pt idx="47">
                  <c:v>401.2822061966632</c:v>
                </c:pt>
                <c:pt idx="48">
                  <c:v>426.0565552542839</c:v>
                </c:pt>
                <c:pt idx="49">
                  <c:v>473.9489378183585</c:v>
                </c:pt>
                <c:pt idx="50">
                  <c:v>494.8907997790846</c:v>
                </c:pt>
                <c:pt idx="51">
                  <c:v>520.6587352510268</c:v>
                </c:pt>
                <c:pt idx="52">
                  <c:v>553.513182531684</c:v>
                </c:pt>
                <c:pt idx="53">
                  <c:v>612.1776856248059</c:v>
                </c:pt>
                <c:pt idx="54">
                  <c:v>635.3269150644866</c:v>
                </c:pt>
                <c:pt idx="55">
                  <c:v>674.7154040656897</c:v>
                </c:pt>
                <c:pt idx="56">
                  <c:v>729.4644266654254</c:v>
                </c:pt>
                <c:pt idx="57">
                  <c:v>756.9924775425036</c:v>
                </c:pt>
                <c:pt idx="58">
                  <c:v>860.2229475466754</c:v>
                </c:pt>
                <c:pt idx="59">
                  <c:v>936.1094085521894</c:v>
                </c:pt>
                <c:pt idx="60">
                  <c:v>981.4181360959177</c:v>
                </c:pt>
                <c:pt idx="61">
                  <c:v>1078.1771593187866</c:v>
                </c:pt>
                <c:pt idx="62">
                  <c:v>1176.4921234738904</c:v>
                </c:pt>
                <c:pt idx="63">
                  <c:v>1273.505116174822</c:v>
                </c:pt>
                <c:pt idx="64">
                  <c:v>1346.3936635981543</c:v>
                </c:pt>
                <c:pt idx="65">
                  <c:v>1434.3283806062664</c:v>
                </c:pt>
                <c:pt idx="66">
                  <c:v>1509.9373542642593</c:v>
                </c:pt>
                <c:pt idx="67">
                  <c:v>1672.3157490155415</c:v>
                </c:pt>
                <c:pt idx="68">
                  <c:v>1715.2169099667062</c:v>
                </c:pt>
                <c:pt idx="69">
                  <c:v>1849.1319611020372</c:v>
                </c:pt>
                <c:pt idx="70">
                  <c:v>1962.6513957918035</c:v>
                </c:pt>
                <c:pt idx="71">
                  <c:v>2063.3187040489474</c:v>
                </c:pt>
                <c:pt idx="72">
                  <c:v>2179.3313735047554</c:v>
                </c:pt>
                <c:pt idx="73">
                  <c:v>2290.079213964162</c:v>
                </c:pt>
                <c:pt idx="74">
                  <c:v>2349.728999505445</c:v>
                </c:pt>
                <c:pt idx="75">
                  <c:v>2495.5748573644437</c:v>
                </c:pt>
                <c:pt idx="76">
                  <c:v>2568.8041329541356</c:v>
                </c:pt>
                <c:pt idx="77">
                  <c:v>2717.518335769632</c:v>
                </c:pt>
                <c:pt idx="78">
                  <c:v>2923.9090712595334</c:v>
                </c:pt>
                <c:pt idx="79">
                  <c:v>3015.8709710858334</c:v>
                </c:pt>
                <c:pt idx="80">
                  <c:v>3140.6302784325867</c:v>
                </c:pt>
                <c:pt idx="81">
                  <c:v>3270.987032957371</c:v>
                </c:pt>
                <c:pt idx="82">
                  <c:v>3305.5779854496714</c:v>
                </c:pt>
                <c:pt idx="83">
                  <c:v>3452.3925671957095</c:v>
                </c:pt>
                <c:pt idx="84">
                  <c:v>3444.6645729427796</c:v>
                </c:pt>
                <c:pt idx="85">
                  <c:v>3470.9591694035657</c:v>
                </c:pt>
                <c:pt idx="86">
                  <c:v>3399.9080434382277</c:v>
                </c:pt>
                <c:pt idx="87">
                  <c:v>3324.2953672877784</c:v>
                </c:pt>
                <c:pt idx="88">
                  <c:v>3214.1573919010043</c:v>
                </c:pt>
                <c:pt idx="89">
                  <c:v>3053.471877812756</c:v>
                </c:pt>
                <c:pt idx="90">
                  <c:v>2689.698653199636</c:v>
                </c:pt>
                <c:pt idx="91">
                  <c:v>2430.703052126473</c:v>
                </c:pt>
                <c:pt idx="92">
                  <c:v>2045.850726509557</c:v>
                </c:pt>
                <c:pt idx="93">
                  <c:v>1705.7522902953644</c:v>
                </c:pt>
                <c:pt idx="94">
                  <c:v>1456.9745959889153</c:v>
                </c:pt>
                <c:pt idx="95">
                  <c:v>1275.3197638140873</c:v>
                </c:pt>
                <c:pt idx="96">
                  <c:v>964.2357535741975</c:v>
                </c:pt>
                <c:pt idx="97">
                  <c:v>676.896876388653</c:v>
                </c:pt>
                <c:pt idx="98">
                  <c:v>438.1862680328859</c:v>
                </c:pt>
                <c:pt idx="99">
                  <c:v>328.3696572690335</c:v>
                </c:pt>
                <c:pt idx="100">
                  <c:v>195.73370654847284</c:v>
                </c:pt>
                <c:pt idx="101">
                  <c:v>123.16564715238397</c:v>
                </c:pt>
                <c:pt idx="102">
                  <c:v>99.95433270974083</c:v>
                </c:pt>
                <c:pt idx="103">
                  <c:v>56.729521161898205</c:v>
                </c:pt>
                <c:pt idx="104">
                  <c:v>27.374703458632027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'tables hommes'!$S$3:$W$3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'tables hommes'!$S$5:$S$109</c:f>
              <c:numCache>
                <c:ptCount val="10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</c:numCache>
            </c:numRef>
          </c:xVal>
          <c:yVal>
            <c:numRef>
              <c:f>'tables hommes'!$U$5:$U$109</c:f>
              <c:numCache>
                <c:ptCount val="105"/>
                <c:pt idx="0">
                  <c:v>384</c:v>
                </c:pt>
                <c:pt idx="1">
                  <c:v>26.89632</c:v>
                </c:pt>
                <c:pt idx="2">
                  <c:v>17.92602</c:v>
                </c:pt>
                <c:pt idx="3">
                  <c:v>13.939939999999998</c:v>
                </c:pt>
                <c:pt idx="4">
                  <c:v>11.94684</c:v>
                </c:pt>
                <c:pt idx="5">
                  <c:v>9.954500000000001</c:v>
                </c:pt>
                <c:pt idx="6">
                  <c:v>8.95815</c:v>
                </c:pt>
                <c:pt idx="7">
                  <c:v>8.95734</c:v>
                </c:pt>
                <c:pt idx="8">
                  <c:v>7.961360000000001</c:v>
                </c:pt>
                <c:pt idx="9">
                  <c:v>7.96072</c:v>
                </c:pt>
                <c:pt idx="10">
                  <c:v>6.965069999999999</c:v>
                </c:pt>
                <c:pt idx="11">
                  <c:v>6.96458</c:v>
                </c:pt>
                <c:pt idx="12">
                  <c:v>8.95383</c:v>
                </c:pt>
                <c:pt idx="13">
                  <c:v>10.94258</c:v>
                </c:pt>
                <c:pt idx="14">
                  <c:v>14.920049999999998</c:v>
                </c:pt>
                <c:pt idx="15">
                  <c:v>17.90136</c:v>
                </c:pt>
                <c:pt idx="16">
                  <c:v>22.86982</c:v>
                </c:pt>
                <c:pt idx="17">
                  <c:v>30.81741</c:v>
                </c:pt>
                <c:pt idx="18">
                  <c:v>41.7396</c:v>
                </c:pt>
                <c:pt idx="19">
                  <c:v>50.662380000000006</c:v>
                </c:pt>
                <c:pt idx="20">
                  <c:v>51.629239999999996</c:v>
                </c:pt>
                <c:pt idx="21">
                  <c:v>56.56395</c:v>
                </c:pt>
                <c:pt idx="22">
                  <c:v>56.531459999999996</c:v>
                </c:pt>
                <c:pt idx="23">
                  <c:v>59.47259999999999</c:v>
                </c:pt>
                <c:pt idx="24">
                  <c:v>62.409060000000004</c:v>
                </c:pt>
                <c:pt idx="25">
                  <c:v>64.35</c:v>
                </c:pt>
                <c:pt idx="26">
                  <c:v>70.24456</c:v>
                </c:pt>
                <c:pt idx="27">
                  <c:v>70.19486</c:v>
                </c:pt>
                <c:pt idx="28">
                  <c:v>74.09700000000001</c:v>
                </c:pt>
                <c:pt idx="29">
                  <c:v>76.01594</c:v>
                </c:pt>
                <c:pt idx="30">
                  <c:v>80.88972</c:v>
                </c:pt>
                <c:pt idx="31">
                  <c:v>80.8233</c:v>
                </c:pt>
                <c:pt idx="32">
                  <c:v>84.69624</c:v>
                </c:pt>
                <c:pt idx="33">
                  <c:v>86.59112</c:v>
                </c:pt>
                <c:pt idx="34">
                  <c:v>98.312</c:v>
                </c:pt>
                <c:pt idx="35">
                  <c:v>97.23186</c:v>
                </c:pt>
                <c:pt idx="36">
                  <c:v>103.02284999999999</c:v>
                </c:pt>
                <c:pt idx="37">
                  <c:v>115.65652</c:v>
                </c:pt>
                <c:pt idx="38">
                  <c:v>123.35148000000001</c:v>
                </c:pt>
                <c:pt idx="39">
                  <c:v>136.885</c:v>
                </c:pt>
                <c:pt idx="40">
                  <c:v>140.59872000000001</c:v>
                </c:pt>
                <c:pt idx="41">
                  <c:v>157.94513999999998</c:v>
                </c:pt>
                <c:pt idx="42">
                  <c:v>174.23681</c:v>
                </c:pt>
                <c:pt idx="43">
                  <c:v>190.4434</c:v>
                </c:pt>
                <c:pt idx="44">
                  <c:v>212.37525000000002</c:v>
                </c:pt>
                <c:pt idx="45">
                  <c:v>236.10172</c:v>
                </c:pt>
                <c:pt idx="46">
                  <c:v>258.69236</c:v>
                </c:pt>
                <c:pt idx="47">
                  <c:v>289.76668</c:v>
                </c:pt>
                <c:pt idx="48">
                  <c:v>311.9285</c:v>
                </c:pt>
                <c:pt idx="49">
                  <c:v>344.3976</c:v>
                </c:pt>
                <c:pt idx="50">
                  <c:v>368.89614</c:v>
                </c:pt>
                <c:pt idx="51">
                  <c:v>397.85307</c:v>
                </c:pt>
                <c:pt idx="52">
                  <c:v>441.57185</c:v>
                </c:pt>
                <c:pt idx="53">
                  <c:v>485.62307999999996</c:v>
                </c:pt>
                <c:pt idx="54">
                  <c:v>548.65422</c:v>
                </c:pt>
                <c:pt idx="55">
                  <c:v>601.28388</c:v>
                </c:pt>
                <c:pt idx="56">
                  <c:v>659.36101</c:v>
                </c:pt>
                <c:pt idx="57">
                  <c:v>718.93494</c:v>
                </c:pt>
                <c:pt idx="58">
                  <c:v>760.67665</c:v>
                </c:pt>
                <c:pt idx="59">
                  <c:v>819.36566</c:v>
                </c:pt>
                <c:pt idx="60">
                  <c:v>883.55253</c:v>
                </c:pt>
                <c:pt idx="61">
                  <c:v>941.3036999999999</c:v>
                </c:pt>
                <c:pt idx="62">
                  <c:v>997.08078</c:v>
                </c:pt>
                <c:pt idx="63">
                  <c:v>1054.23552</c:v>
                </c:pt>
                <c:pt idx="64">
                  <c:v>1084.24038</c:v>
                </c:pt>
                <c:pt idx="65">
                  <c:v>1142.39209</c:v>
                </c:pt>
                <c:pt idx="66">
                  <c:v>1181.18472</c:v>
                </c:pt>
                <c:pt idx="67">
                  <c:v>1232.71764</c:v>
                </c:pt>
                <c:pt idx="68">
                  <c:v>1309.00848</c:v>
                </c:pt>
                <c:pt idx="69">
                  <c:v>1389.86336</c:v>
                </c:pt>
                <c:pt idx="70">
                  <c:v>1479.9456</c:v>
                </c:pt>
                <c:pt idx="71">
                  <c:v>1518.04224</c:v>
                </c:pt>
                <c:pt idx="72">
                  <c:v>1621.33818</c:v>
                </c:pt>
                <c:pt idx="73">
                  <c:v>1722.7553</c:v>
                </c:pt>
                <c:pt idx="74">
                  <c:v>1814.16202</c:v>
                </c:pt>
                <c:pt idx="75">
                  <c:v>1934.68184</c:v>
                </c:pt>
                <c:pt idx="76">
                  <c:v>2073.6752</c:v>
                </c:pt>
                <c:pt idx="77">
                  <c:v>2218.30206</c:v>
                </c:pt>
                <c:pt idx="78">
                  <c:v>2379.7788299999997</c:v>
                </c:pt>
                <c:pt idx="79">
                  <c:v>2584.10659</c:v>
                </c:pt>
                <c:pt idx="80">
                  <c:v>2759.77717</c:v>
                </c:pt>
                <c:pt idx="81">
                  <c:v>2990.24237</c:v>
                </c:pt>
                <c:pt idx="82">
                  <c:v>3170.07306</c:v>
                </c:pt>
                <c:pt idx="83">
                  <c:v>3363.98751</c:v>
                </c:pt>
                <c:pt idx="84">
                  <c:v>3563.0168200000003</c:v>
                </c:pt>
                <c:pt idx="85">
                  <c:v>3744.9657</c:v>
                </c:pt>
                <c:pt idx="86">
                  <c:v>3840.05575</c:v>
                </c:pt>
                <c:pt idx="87">
                  <c:v>3948.959</c:v>
                </c:pt>
                <c:pt idx="88">
                  <c:v>3942.8951199999997</c:v>
                </c:pt>
                <c:pt idx="89">
                  <c:v>3819.98592</c:v>
                </c:pt>
                <c:pt idx="90">
                  <c:v>3690.0624799999996</c:v>
                </c:pt>
                <c:pt idx="91">
                  <c:v>3436.0022500000005</c:v>
                </c:pt>
                <c:pt idx="92">
                  <c:v>3225.93084</c:v>
                </c:pt>
                <c:pt idx="93">
                  <c:v>2895.99954</c:v>
                </c:pt>
                <c:pt idx="94">
                  <c:v>2476.96425</c:v>
                </c:pt>
                <c:pt idx="95">
                  <c:v>2044.96992</c:v>
                </c:pt>
                <c:pt idx="96">
                  <c:v>1656.0237200000001</c:v>
                </c:pt>
                <c:pt idx="97">
                  <c:v>1322.98759</c:v>
                </c:pt>
                <c:pt idx="98">
                  <c:v>1007.99472</c:v>
                </c:pt>
                <c:pt idx="99">
                  <c:v>702.0006400000001</c:v>
                </c:pt>
                <c:pt idx="100">
                  <c:v>480.00654</c:v>
                </c:pt>
                <c:pt idx="101">
                  <c:v>329.99618000000004</c:v>
                </c:pt>
                <c:pt idx="102">
                  <c:v>208.99936</c:v>
                </c:pt>
                <c:pt idx="103">
                  <c:v>122.9986</c:v>
                </c:pt>
                <c:pt idx="104">
                  <c:v>212</c:v>
                </c:pt>
              </c:numCache>
            </c:numRef>
          </c:yVal>
          <c:smooth val="1"/>
        </c:ser>
        <c:axId val="45510242"/>
        <c:axId val="6938995"/>
      </c:scatterChart>
      <c:valAx>
        <c:axId val="45510242"/>
        <c:scaling>
          <c:orientation val="minMax"/>
        </c:scaling>
        <c:axPos val="b"/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38995"/>
        <c:crosses val="autoZero"/>
        <c:crossBetween val="midCat"/>
        <c:dispUnits/>
        <c:majorUnit val="5"/>
        <c:minorUnit val="5"/>
      </c:valAx>
      <c:valAx>
        <c:axId val="6938995"/>
        <c:scaling>
          <c:orientation val="minMax"/>
          <c:max val="17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10242"/>
        <c:crosses val="autoZero"/>
        <c:crossBetween val="midCat"/>
        <c:dispUnits/>
        <c:majorUnit val="1000"/>
        <c:minorUnit val="5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Mortalité masculine en France en 1901, 1951, 2001 et 2015
Quotients de mortalité </a:t>
            </a:r>
          </a:p>
        </c:rich>
      </c:tx>
      <c:layout>
        <c:manualLayout>
          <c:xMode val="factor"/>
          <c:yMode val="factor"/>
          <c:x val="0.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0575"/>
          <c:w val="0.97475"/>
          <c:h val="0.842"/>
        </c:manualLayout>
      </c:layout>
      <c:scatterChart>
        <c:scatterStyle val="lineMarker"/>
        <c:varyColors val="0"/>
        <c:ser>
          <c:idx val="0"/>
          <c:order val="0"/>
          <c:tx>
            <c:strRef>
              <c:f>'tables hommes'!$A$3:$E$3</c:f>
              <c:strCache>
                <c:ptCount val="1"/>
                <c:pt idx="0">
                  <c:v>1901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'tables hommes'!$A$5:$A$109</c:f>
              <c:numCache>
                <c:ptCount val="10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</c:numCache>
            </c:numRef>
          </c:xVal>
          <c:yVal>
            <c:numRef>
              <c:f>'tables hommes'!$D$5:$D$109</c:f>
              <c:numCache>
                <c:ptCount val="105"/>
                <c:pt idx="0">
                  <c:v>0.160832</c:v>
                </c:pt>
                <c:pt idx="1">
                  <c:v>0.031065</c:v>
                </c:pt>
                <c:pt idx="2">
                  <c:v>0.018475</c:v>
                </c:pt>
                <c:pt idx="3">
                  <c:v>0.011331</c:v>
                </c:pt>
                <c:pt idx="4">
                  <c:v>0.008588</c:v>
                </c:pt>
                <c:pt idx="5">
                  <c:v>0.006464</c:v>
                </c:pt>
                <c:pt idx="6">
                  <c:v>0.005054</c:v>
                </c:pt>
                <c:pt idx="7">
                  <c:v>0.004455</c:v>
                </c:pt>
                <c:pt idx="8">
                  <c:v>0.003969</c:v>
                </c:pt>
                <c:pt idx="9">
                  <c:v>0.003684</c:v>
                </c:pt>
                <c:pt idx="10">
                  <c:v>0.003217</c:v>
                </c:pt>
                <c:pt idx="11">
                  <c:v>0.002881</c:v>
                </c:pt>
                <c:pt idx="12">
                  <c:v>0.003008</c:v>
                </c:pt>
                <c:pt idx="13">
                  <c:v>0.003082</c:v>
                </c:pt>
                <c:pt idx="14">
                  <c:v>0.003169</c:v>
                </c:pt>
                <c:pt idx="15">
                  <c:v>0.003716</c:v>
                </c:pt>
                <c:pt idx="16">
                  <c:v>0.00416</c:v>
                </c:pt>
                <c:pt idx="17">
                  <c:v>0.004918</c:v>
                </c:pt>
                <c:pt idx="18">
                  <c:v>0.005654</c:v>
                </c:pt>
                <c:pt idx="19">
                  <c:v>0.006169</c:v>
                </c:pt>
                <c:pt idx="20">
                  <c:v>0.007034</c:v>
                </c:pt>
                <c:pt idx="21">
                  <c:v>0.008194</c:v>
                </c:pt>
                <c:pt idx="22">
                  <c:v>0.008997</c:v>
                </c:pt>
                <c:pt idx="23">
                  <c:v>0.008417</c:v>
                </c:pt>
                <c:pt idx="24">
                  <c:v>0.007542</c:v>
                </c:pt>
                <c:pt idx="25">
                  <c:v>0.00738</c:v>
                </c:pt>
                <c:pt idx="26">
                  <c:v>0.007581</c:v>
                </c:pt>
                <c:pt idx="27">
                  <c:v>0.007281</c:v>
                </c:pt>
                <c:pt idx="28">
                  <c:v>0.007468</c:v>
                </c:pt>
                <c:pt idx="29">
                  <c:v>0.007587</c:v>
                </c:pt>
                <c:pt idx="30">
                  <c:v>0.008214</c:v>
                </c:pt>
                <c:pt idx="31">
                  <c:v>0.008035</c:v>
                </c:pt>
                <c:pt idx="32">
                  <c:v>0.008902</c:v>
                </c:pt>
                <c:pt idx="33">
                  <c:v>0.00873</c:v>
                </c:pt>
                <c:pt idx="34">
                  <c:v>0.00881</c:v>
                </c:pt>
                <c:pt idx="35">
                  <c:v>0.009485</c:v>
                </c:pt>
                <c:pt idx="36">
                  <c:v>0.010051</c:v>
                </c:pt>
                <c:pt idx="37">
                  <c:v>0.010638</c:v>
                </c:pt>
                <c:pt idx="38">
                  <c:v>0.010788</c:v>
                </c:pt>
                <c:pt idx="39">
                  <c:v>0.010928</c:v>
                </c:pt>
                <c:pt idx="40">
                  <c:v>0.011638</c:v>
                </c:pt>
                <c:pt idx="41">
                  <c:v>0.011237</c:v>
                </c:pt>
                <c:pt idx="42">
                  <c:v>0.012029</c:v>
                </c:pt>
                <c:pt idx="43">
                  <c:v>0.012782</c:v>
                </c:pt>
                <c:pt idx="44">
                  <c:v>0.012881</c:v>
                </c:pt>
                <c:pt idx="45">
                  <c:v>0.013934</c:v>
                </c:pt>
                <c:pt idx="46">
                  <c:v>0.01433</c:v>
                </c:pt>
                <c:pt idx="47">
                  <c:v>0.015298</c:v>
                </c:pt>
                <c:pt idx="48">
                  <c:v>0.015496</c:v>
                </c:pt>
                <c:pt idx="49">
                  <c:v>0.016095</c:v>
                </c:pt>
                <c:pt idx="50">
                  <c:v>0.018429</c:v>
                </c:pt>
                <c:pt idx="51">
                  <c:v>0.017662</c:v>
                </c:pt>
                <c:pt idx="52">
                  <c:v>0.01942</c:v>
                </c:pt>
                <c:pt idx="53">
                  <c:v>0.020468</c:v>
                </c:pt>
                <c:pt idx="54">
                  <c:v>0.021512</c:v>
                </c:pt>
                <c:pt idx="55">
                  <c:v>0.022363</c:v>
                </c:pt>
                <c:pt idx="56">
                  <c:v>0.024033</c:v>
                </c:pt>
                <c:pt idx="57">
                  <c:v>0.025601</c:v>
                </c:pt>
                <c:pt idx="58">
                  <c:v>0.028065</c:v>
                </c:pt>
                <c:pt idx="59">
                  <c:v>0.027775</c:v>
                </c:pt>
                <c:pt idx="60">
                  <c:v>0.032135</c:v>
                </c:pt>
                <c:pt idx="61">
                  <c:v>0.032313</c:v>
                </c:pt>
                <c:pt idx="62">
                  <c:v>0.036659</c:v>
                </c:pt>
                <c:pt idx="63">
                  <c:v>0.03821</c:v>
                </c:pt>
                <c:pt idx="64">
                  <c:v>0.041126</c:v>
                </c:pt>
                <c:pt idx="65">
                  <c:v>0.044923</c:v>
                </c:pt>
                <c:pt idx="66">
                  <c:v>0.048375</c:v>
                </c:pt>
                <c:pt idx="67">
                  <c:v>0.053236</c:v>
                </c:pt>
                <c:pt idx="68">
                  <c:v>0.057736</c:v>
                </c:pt>
                <c:pt idx="69">
                  <c:v>0.059131</c:v>
                </c:pt>
                <c:pt idx="70">
                  <c:v>0.070174</c:v>
                </c:pt>
                <c:pt idx="71">
                  <c:v>0.071272</c:v>
                </c:pt>
                <c:pt idx="72">
                  <c:v>0.080894</c:v>
                </c:pt>
                <c:pt idx="73">
                  <c:v>0.088346</c:v>
                </c:pt>
                <c:pt idx="74">
                  <c:v>0.099256</c:v>
                </c:pt>
                <c:pt idx="75">
                  <c:v>0.106468</c:v>
                </c:pt>
                <c:pt idx="76">
                  <c:v>0.111107</c:v>
                </c:pt>
                <c:pt idx="77">
                  <c:v>0.128013</c:v>
                </c:pt>
                <c:pt idx="78">
                  <c:v>0.141553</c:v>
                </c:pt>
                <c:pt idx="79">
                  <c:v>0.142338</c:v>
                </c:pt>
                <c:pt idx="80">
                  <c:v>0.167843</c:v>
                </c:pt>
                <c:pt idx="81">
                  <c:v>0.167261</c:v>
                </c:pt>
                <c:pt idx="82">
                  <c:v>0.204578</c:v>
                </c:pt>
                <c:pt idx="83">
                  <c:v>0.207675</c:v>
                </c:pt>
                <c:pt idx="84">
                  <c:v>0.231174</c:v>
                </c:pt>
                <c:pt idx="85">
                  <c:v>0.234679</c:v>
                </c:pt>
                <c:pt idx="86">
                  <c:v>0.250801</c:v>
                </c:pt>
                <c:pt idx="87">
                  <c:v>0.282774</c:v>
                </c:pt>
                <c:pt idx="88">
                  <c:v>0.293043</c:v>
                </c:pt>
                <c:pt idx="89">
                  <c:v>0.30088</c:v>
                </c:pt>
                <c:pt idx="90">
                  <c:v>0.331095</c:v>
                </c:pt>
                <c:pt idx="91">
                  <c:v>0.326545</c:v>
                </c:pt>
                <c:pt idx="92">
                  <c:v>0.343926</c:v>
                </c:pt>
                <c:pt idx="93">
                  <c:v>0.361432</c:v>
                </c:pt>
                <c:pt idx="94">
                  <c:v>0.396425</c:v>
                </c:pt>
                <c:pt idx="95">
                  <c:v>0.368561</c:v>
                </c:pt>
                <c:pt idx="96">
                  <c:v>0.365603</c:v>
                </c:pt>
                <c:pt idx="97">
                  <c:v>0.403483</c:v>
                </c:pt>
                <c:pt idx="98">
                  <c:v>0.459013</c:v>
                </c:pt>
                <c:pt idx="99">
                  <c:v>0.494073</c:v>
                </c:pt>
                <c:pt idx="100">
                  <c:v>0.485295</c:v>
                </c:pt>
                <c:pt idx="101">
                  <c:v>0.475001</c:v>
                </c:pt>
                <c:pt idx="102">
                  <c:v>0.500001</c:v>
                </c:pt>
                <c:pt idx="103">
                  <c:v>0.555557</c:v>
                </c:pt>
                <c:pt idx="104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'tables hommes'!$G$3:$K$3</c:f>
              <c:strCache>
                <c:ptCount val="1"/>
                <c:pt idx="0">
                  <c:v>1951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'tables hommes'!$A$5:$A$109</c:f>
              <c:numCache>
                <c:ptCount val="10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</c:numCache>
            </c:numRef>
          </c:xVal>
          <c:yVal>
            <c:numRef>
              <c:f>'tables hommes'!$J$5:$J$109</c:f>
              <c:numCache>
                <c:ptCount val="105"/>
                <c:pt idx="0">
                  <c:v>0.055811</c:v>
                </c:pt>
                <c:pt idx="1">
                  <c:v>0.005921</c:v>
                </c:pt>
                <c:pt idx="2">
                  <c:v>0.001909</c:v>
                </c:pt>
                <c:pt idx="3">
                  <c:v>0.001434</c:v>
                </c:pt>
                <c:pt idx="4">
                  <c:v>0.001039</c:v>
                </c:pt>
                <c:pt idx="5">
                  <c:v>0.000865</c:v>
                </c:pt>
                <c:pt idx="6">
                  <c:v>0.000693</c:v>
                </c:pt>
                <c:pt idx="7">
                  <c:v>0.000672</c:v>
                </c:pt>
                <c:pt idx="8">
                  <c:v>0.000623</c:v>
                </c:pt>
                <c:pt idx="9">
                  <c:v>0.000478</c:v>
                </c:pt>
                <c:pt idx="10">
                  <c:v>0.000613</c:v>
                </c:pt>
                <c:pt idx="11">
                  <c:v>0.000583</c:v>
                </c:pt>
                <c:pt idx="12">
                  <c:v>0.000494</c:v>
                </c:pt>
                <c:pt idx="13">
                  <c:v>0.000732</c:v>
                </c:pt>
                <c:pt idx="14">
                  <c:v>0.000823</c:v>
                </c:pt>
                <c:pt idx="15">
                  <c:v>0.000939</c:v>
                </c:pt>
                <c:pt idx="16">
                  <c:v>0.000909</c:v>
                </c:pt>
                <c:pt idx="17">
                  <c:v>0.001122</c:v>
                </c:pt>
                <c:pt idx="18">
                  <c:v>0.00137</c:v>
                </c:pt>
                <c:pt idx="19">
                  <c:v>0.001523</c:v>
                </c:pt>
                <c:pt idx="20">
                  <c:v>0.001412</c:v>
                </c:pt>
                <c:pt idx="21">
                  <c:v>0.00157</c:v>
                </c:pt>
                <c:pt idx="22">
                  <c:v>0.001759</c:v>
                </c:pt>
                <c:pt idx="23">
                  <c:v>0.00194</c:v>
                </c:pt>
                <c:pt idx="24">
                  <c:v>0.00218</c:v>
                </c:pt>
                <c:pt idx="25">
                  <c:v>0.002207</c:v>
                </c:pt>
                <c:pt idx="26">
                  <c:v>0.002097</c:v>
                </c:pt>
                <c:pt idx="27">
                  <c:v>0.002257</c:v>
                </c:pt>
                <c:pt idx="28">
                  <c:v>0.002231</c:v>
                </c:pt>
                <c:pt idx="29">
                  <c:v>0.002333</c:v>
                </c:pt>
                <c:pt idx="30">
                  <c:v>0.002354</c:v>
                </c:pt>
                <c:pt idx="31">
                  <c:v>0.002622</c:v>
                </c:pt>
                <c:pt idx="32">
                  <c:v>0.00289</c:v>
                </c:pt>
                <c:pt idx="33">
                  <c:v>0.002946</c:v>
                </c:pt>
                <c:pt idx="34">
                  <c:v>0.002922</c:v>
                </c:pt>
                <c:pt idx="35">
                  <c:v>0.003519</c:v>
                </c:pt>
                <c:pt idx="36">
                  <c:v>0.003294</c:v>
                </c:pt>
                <c:pt idx="37">
                  <c:v>0.00356</c:v>
                </c:pt>
                <c:pt idx="38">
                  <c:v>0.003738</c:v>
                </c:pt>
                <c:pt idx="39">
                  <c:v>0.004191</c:v>
                </c:pt>
                <c:pt idx="40">
                  <c:v>0.004601</c:v>
                </c:pt>
                <c:pt idx="41">
                  <c:v>0.005211</c:v>
                </c:pt>
                <c:pt idx="42">
                  <c:v>0.005706</c:v>
                </c:pt>
                <c:pt idx="43">
                  <c:v>0.006062</c:v>
                </c:pt>
                <c:pt idx="44">
                  <c:v>0.006412</c:v>
                </c:pt>
                <c:pt idx="45">
                  <c:v>0.007156</c:v>
                </c:pt>
                <c:pt idx="46">
                  <c:v>0.007963</c:v>
                </c:pt>
                <c:pt idx="47">
                  <c:v>0.008639</c:v>
                </c:pt>
                <c:pt idx="48">
                  <c:v>0.009352</c:v>
                </c:pt>
                <c:pt idx="49">
                  <c:v>0.010144</c:v>
                </c:pt>
                <c:pt idx="50">
                  <c:v>0.011416</c:v>
                </c:pt>
                <c:pt idx="51">
                  <c:v>0.01217</c:v>
                </c:pt>
                <c:pt idx="52">
                  <c:v>0.013532</c:v>
                </c:pt>
                <c:pt idx="53">
                  <c:v>0.013774</c:v>
                </c:pt>
                <c:pt idx="54">
                  <c:v>0.014987</c:v>
                </c:pt>
                <c:pt idx="55">
                  <c:v>0.016341</c:v>
                </c:pt>
                <c:pt idx="56">
                  <c:v>0.018109</c:v>
                </c:pt>
                <c:pt idx="57">
                  <c:v>0.01913</c:v>
                </c:pt>
                <c:pt idx="58">
                  <c:v>0.02055</c:v>
                </c:pt>
                <c:pt idx="59">
                  <c:v>0.021605</c:v>
                </c:pt>
                <c:pt idx="60">
                  <c:v>0.023323</c:v>
                </c:pt>
                <c:pt idx="61">
                  <c:v>0.025554</c:v>
                </c:pt>
                <c:pt idx="62">
                  <c:v>0.027171</c:v>
                </c:pt>
                <c:pt idx="63">
                  <c:v>0.029661</c:v>
                </c:pt>
                <c:pt idx="64">
                  <c:v>0.032824</c:v>
                </c:pt>
                <c:pt idx="65">
                  <c:v>0.035573</c:v>
                </c:pt>
                <c:pt idx="66">
                  <c:v>0.038408</c:v>
                </c:pt>
                <c:pt idx="67">
                  <c:v>0.041857</c:v>
                </c:pt>
                <c:pt idx="68">
                  <c:v>0.045547</c:v>
                </c:pt>
                <c:pt idx="69">
                  <c:v>0.049287</c:v>
                </c:pt>
                <c:pt idx="70">
                  <c:v>0.054691</c:v>
                </c:pt>
                <c:pt idx="71">
                  <c:v>0.059729</c:v>
                </c:pt>
                <c:pt idx="72">
                  <c:v>0.066644</c:v>
                </c:pt>
                <c:pt idx="73">
                  <c:v>0.072486</c:v>
                </c:pt>
                <c:pt idx="74">
                  <c:v>0.078164</c:v>
                </c:pt>
                <c:pt idx="75">
                  <c:v>0.088337</c:v>
                </c:pt>
                <c:pt idx="76">
                  <c:v>0.096038</c:v>
                </c:pt>
                <c:pt idx="77">
                  <c:v>0.106177</c:v>
                </c:pt>
                <c:pt idx="78">
                  <c:v>0.118233</c:v>
                </c:pt>
                <c:pt idx="79">
                  <c:v>0.130614</c:v>
                </c:pt>
                <c:pt idx="80">
                  <c:v>0.138257</c:v>
                </c:pt>
                <c:pt idx="81">
                  <c:v>0.152973</c:v>
                </c:pt>
                <c:pt idx="82">
                  <c:v>0.172166</c:v>
                </c:pt>
                <c:pt idx="83">
                  <c:v>0.184606</c:v>
                </c:pt>
                <c:pt idx="84">
                  <c:v>0.200673</c:v>
                </c:pt>
                <c:pt idx="85">
                  <c:v>0.21826</c:v>
                </c:pt>
                <c:pt idx="86">
                  <c:v>0.23702</c:v>
                </c:pt>
                <c:pt idx="87">
                  <c:v>0.252693</c:v>
                </c:pt>
                <c:pt idx="88">
                  <c:v>0.272345</c:v>
                </c:pt>
                <c:pt idx="89">
                  <c:v>0.297226</c:v>
                </c:pt>
                <c:pt idx="90">
                  <c:v>0.292688</c:v>
                </c:pt>
                <c:pt idx="91">
                  <c:v>0.332867</c:v>
                </c:pt>
                <c:pt idx="92">
                  <c:v>0.334318</c:v>
                </c:pt>
                <c:pt idx="93">
                  <c:v>0.329253</c:v>
                </c:pt>
                <c:pt idx="94">
                  <c:v>0.372206</c:v>
                </c:pt>
                <c:pt idx="95">
                  <c:v>0.376689</c:v>
                </c:pt>
                <c:pt idx="96">
                  <c:v>0.331066</c:v>
                </c:pt>
                <c:pt idx="97">
                  <c:v>0.371409</c:v>
                </c:pt>
                <c:pt idx="98">
                  <c:v>0.434357</c:v>
                </c:pt>
                <c:pt idx="99">
                  <c:v>0.546748</c:v>
                </c:pt>
                <c:pt idx="100">
                  <c:v>0.56727</c:v>
                </c:pt>
                <c:pt idx="101">
                  <c:v>0.670567</c:v>
                </c:pt>
                <c:pt idx="102">
                  <c:v>0.285711</c:v>
                </c:pt>
                <c:pt idx="103">
                  <c:v>0.199997</c:v>
                </c:pt>
                <c:pt idx="104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'tables hommes'!$M$3:$Q$3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'tables hommes'!$A$5:$A$109</c:f>
              <c:numCache>
                <c:ptCount val="10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</c:numCache>
            </c:numRef>
          </c:xVal>
          <c:yVal>
            <c:numRef>
              <c:f>'tables hommes'!$P$5:$P$109</c:f>
              <c:numCache>
                <c:ptCount val="105"/>
                <c:pt idx="0">
                  <c:v>0.00444</c:v>
                </c:pt>
                <c:pt idx="1">
                  <c:v>0.000404</c:v>
                </c:pt>
                <c:pt idx="2">
                  <c:v>0.000256</c:v>
                </c:pt>
                <c:pt idx="3">
                  <c:v>0.000181</c:v>
                </c:pt>
                <c:pt idx="4">
                  <c:v>0.000159</c:v>
                </c:pt>
                <c:pt idx="5">
                  <c:v>0.000155</c:v>
                </c:pt>
                <c:pt idx="6">
                  <c:v>0.000148</c:v>
                </c:pt>
                <c:pt idx="7">
                  <c:v>0.000126</c:v>
                </c:pt>
                <c:pt idx="8">
                  <c:v>0.000118</c:v>
                </c:pt>
                <c:pt idx="9">
                  <c:v>0.000144</c:v>
                </c:pt>
                <c:pt idx="10">
                  <c:v>0.000114</c:v>
                </c:pt>
                <c:pt idx="11">
                  <c:v>0.000119</c:v>
                </c:pt>
                <c:pt idx="12">
                  <c:v>0.000155</c:v>
                </c:pt>
                <c:pt idx="13">
                  <c:v>0.000204</c:v>
                </c:pt>
                <c:pt idx="14">
                  <c:v>0.0003</c:v>
                </c:pt>
                <c:pt idx="15">
                  <c:v>0.000378</c:v>
                </c:pt>
                <c:pt idx="16">
                  <c:v>0.000494</c:v>
                </c:pt>
                <c:pt idx="17">
                  <c:v>0.000586</c:v>
                </c:pt>
                <c:pt idx="18">
                  <c:v>0.000799</c:v>
                </c:pt>
                <c:pt idx="19">
                  <c:v>0.000938</c:v>
                </c:pt>
                <c:pt idx="20">
                  <c:v>0.000925</c:v>
                </c:pt>
                <c:pt idx="21">
                  <c:v>0.001068</c:v>
                </c:pt>
                <c:pt idx="22">
                  <c:v>0.001016</c:v>
                </c:pt>
                <c:pt idx="23">
                  <c:v>0.001098</c:v>
                </c:pt>
                <c:pt idx="24">
                  <c:v>0.001083</c:v>
                </c:pt>
                <c:pt idx="25">
                  <c:v>0.001035</c:v>
                </c:pt>
                <c:pt idx="26">
                  <c:v>0.001088</c:v>
                </c:pt>
                <c:pt idx="27">
                  <c:v>0.001131</c:v>
                </c:pt>
                <c:pt idx="28">
                  <c:v>0.001057</c:v>
                </c:pt>
                <c:pt idx="29">
                  <c:v>0.001151</c:v>
                </c:pt>
                <c:pt idx="30">
                  <c:v>0.001231</c:v>
                </c:pt>
                <c:pt idx="31">
                  <c:v>0.001265</c:v>
                </c:pt>
                <c:pt idx="32">
                  <c:v>0.001337</c:v>
                </c:pt>
                <c:pt idx="33">
                  <c:v>0.001309</c:v>
                </c:pt>
                <c:pt idx="34">
                  <c:v>0.001453</c:v>
                </c:pt>
                <c:pt idx="35">
                  <c:v>0.001592</c:v>
                </c:pt>
                <c:pt idx="36">
                  <c:v>0.001698</c:v>
                </c:pt>
                <c:pt idx="37">
                  <c:v>0.001833</c:v>
                </c:pt>
                <c:pt idx="38">
                  <c:v>0.001984</c:v>
                </c:pt>
                <c:pt idx="39">
                  <c:v>0.002215</c:v>
                </c:pt>
                <c:pt idx="40">
                  <c:v>0.002262</c:v>
                </c:pt>
                <c:pt idx="41">
                  <c:v>0.002617</c:v>
                </c:pt>
                <c:pt idx="42">
                  <c:v>0.002872</c:v>
                </c:pt>
                <c:pt idx="43">
                  <c:v>0.003168</c:v>
                </c:pt>
                <c:pt idx="44">
                  <c:v>0.003333</c:v>
                </c:pt>
                <c:pt idx="45">
                  <c:v>0.003574</c:v>
                </c:pt>
                <c:pt idx="46">
                  <c:v>0.003922</c:v>
                </c:pt>
                <c:pt idx="47">
                  <c:v>0.004255</c:v>
                </c:pt>
                <c:pt idx="48">
                  <c:v>0.004537</c:v>
                </c:pt>
                <c:pt idx="49">
                  <c:v>0.00507</c:v>
                </c:pt>
                <c:pt idx="50">
                  <c:v>0.005321</c:v>
                </c:pt>
                <c:pt idx="51">
                  <c:v>0.005628</c:v>
                </c:pt>
                <c:pt idx="52">
                  <c:v>0.006017</c:v>
                </c:pt>
                <c:pt idx="53">
                  <c:v>0.006695</c:v>
                </c:pt>
                <c:pt idx="54">
                  <c:v>0.006995</c:v>
                </c:pt>
                <c:pt idx="55">
                  <c:v>0.007481</c:v>
                </c:pt>
                <c:pt idx="56">
                  <c:v>0.008149</c:v>
                </c:pt>
                <c:pt idx="57">
                  <c:v>0.008526</c:v>
                </c:pt>
                <c:pt idx="58">
                  <c:v>0.009772</c:v>
                </c:pt>
                <c:pt idx="59">
                  <c:v>0.010739</c:v>
                </c:pt>
                <c:pt idx="60">
                  <c:v>0.011381</c:v>
                </c:pt>
                <c:pt idx="61">
                  <c:v>0.012647</c:v>
                </c:pt>
                <c:pt idx="62">
                  <c:v>0.013977</c:v>
                </c:pt>
                <c:pt idx="63">
                  <c:v>0.015344</c:v>
                </c:pt>
                <c:pt idx="64">
                  <c:v>0.016475</c:v>
                </c:pt>
                <c:pt idx="65">
                  <c:v>0.017845</c:v>
                </c:pt>
                <c:pt idx="66">
                  <c:v>0.019127</c:v>
                </c:pt>
                <c:pt idx="67">
                  <c:v>0.021597</c:v>
                </c:pt>
                <c:pt idx="68">
                  <c:v>0.02264</c:v>
                </c:pt>
                <c:pt idx="69">
                  <c:v>0.024973</c:v>
                </c:pt>
                <c:pt idx="70">
                  <c:v>0.027185</c:v>
                </c:pt>
                <c:pt idx="71">
                  <c:v>0.029378</c:v>
                </c:pt>
                <c:pt idx="72">
                  <c:v>0.031969</c:v>
                </c:pt>
                <c:pt idx="73">
                  <c:v>0.034703</c:v>
                </c:pt>
                <c:pt idx="74">
                  <c:v>0.036887</c:v>
                </c:pt>
                <c:pt idx="75">
                  <c:v>0.040677</c:v>
                </c:pt>
                <c:pt idx="76">
                  <c:v>0.043646</c:v>
                </c:pt>
                <c:pt idx="77">
                  <c:v>0.04828</c:v>
                </c:pt>
                <c:pt idx="78">
                  <c:v>0.054582</c:v>
                </c:pt>
                <c:pt idx="79">
                  <c:v>0.059549</c:v>
                </c:pt>
                <c:pt idx="80">
                  <c:v>0.065939</c:v>
                </c:pt>
                <c:pt idx="81">
                  <c:v>0.073524</c:v>
                </c:pt>
                <c:pt idx="82">
                  <c:v>0.080198</c:v>
                </c:pt>
                <c:pt idx="83">
                  <c:v>0.091063</c:v>
                </c:pt>
                <c:pt idx="84">
                  <c:v>0.099962</c:v>
                </c:pt>
                <c:pt idx="85">
                  <c:v>0.111912</c:v>
                </c:pt>
                <c:pt idx="86">
                  <c:v>0.123435</c:v>
                </c:pt>
                <c:pt idx="87">
                  <c:v>0.137685</c:v>
                </c:pt>
                <c:pt idx="88">
                  <c:v>0.154379</c:v>
                </c:pt>
                <c:pt idx="89">
                  <c:v>0.173436</c:v>
                </c:pt>
                <c:pt idx="90">
                  <c:v>0.18483</c:v>
                </c:pt>
                <c:pt idx="91">
                  <c:v>0.204905</c:v>
                </c:pt>
                <c:pt idx="92">
                  <c:v>0.216908</c:v>
                </c:pt>
                <c:pt idx="93">
                  <c:v>0.230943</c:v>
                </c:pt>
                <c:pt idx="94">
                  <c:v>0.256497</c:v>
                </c:pt>
                <c:pt idx="95">
                  <c:v>0.301972</c:v>
                </c:pt>
                <c:pt idx="96">
                  <c:v>0.327083</c:v>
                </c:pt>
                <c:pt idx="97">
                  <c:v>0.341221</c:v>
                </c:pt>
                <c:pt idx="98">
                  <c:v>0.335299</c:v>
                </c:pt>
                <c:pt idx="99">
                  <c:v>0.378016</c:v>
                </c:pt>
                <c:pt idx="100">
                  <c:v>0.362271</c:v>
                </c:pt>
                <c:pt idx="101">
                  <c:v>0.357455</c:v>
                </c:pt>
                <c:pt idx="102">
                  <c:v>0.451471</c:v>
                </c:pt>
                <c:pt idx="103">
                  <c:v>0.46713</c:v>
                </c:pt>
                <c:pt idx="104">
                  <c:v>0.423016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'tables hommes'!$S$3:$W$3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'tables hommes'!$S$5:$S$109</c:f>
              <c:numCache>
                <c:ptCount val="10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</c:numCache>
            </c:numRef>
          </c:xVal>
          <c:yVal>
            <c:numRef>
              <c:f>'tables hommes'!$V$5:$V$109</c:f>
              <c:numCache>
                <c:ptCount val="105"/>
                <c:pt idx="0">
                  <c:v>0.00384</c:v>
                </c:pt>
                <c:pt idx="1">
                  <c:v>0.00027</c:v>
                </c:pt>
                <c:pt idx="2">
                  <c:v>0.00018</c:v>
                </c:pt>
                <c:pt idx="3">
                  <c:v>0.00014</c:v>
                </c:pt>
                <c:pt idx="4">
                  <c:v>0.00012</c:v>
                </c:pt>
                <c:pt idx="5">
                  <c:v>0.0001</c:v>
                </c:pt>
                <c:pt idx="6">
                  <c:v>9E-05</c:v>
                </c:pt>
                <c:pt idx="7">
                  <c:v>9E-05</c:v>
                </c:pt>
                <c:pt idx="8">
                  <c:v>8E-05</c:v>
                </c:pt>
                <c:pt idx="9">
                  <c:v>8E-05</c:v>
                </c:pt>
                <c:pt idx="10">
                  <c:v>7E-05</c:v>
                </c:pt>
                <c:pt idx="11">
                  <c:v>7E-05</c:v>
                </c:pt>
                <c:pt idx="12">
                  <c:v>9E-05</c:v>
                </c:pt>
                <c:pt idx="13">
                  <c:v>0.00011</c:v>
                </c:pt>
                <c:pt idx="14">
                  <c:v>0.00015</c:v>
                </c:pt>
                <c:pt idx="15">
                  <c:v>0.00018</c:v>
                </c:pt>
                <c:pt idx="16">
                  <c:v>0.00023</c:v>
                </c:pt>
                <c:pt idx="17">
                  <c:v>0.00031</c:v>
                </c:pt>
                <c:pt idx="18">
                  <c:v>0.00042</c:v>
                </c:pt>
                <c:pt idx="19">
                  <c:v>0.00051</c:v>
                </c:pt>
                <c:pt idx="20">
                  <c:v>0.00052</c:v>
                </c:pt>
                <c:pt idx="21">
                  <c:v>0.00057</c:v>
                </c:pt>
                <c:pt idx="22">
                  <c:v>0.00057</c:v>
                </c:pt>
                <c:pt idx="23">
                  <c:v>0.0006</c:v>
                </c:pt>
                <c:pt idx="24">
                  <c:v>0.00063</c:v>
                </c:pt>
                <c:pt idx="25">
                  <c:v>0.00065</c:v>
                </c:pt>
                <c:pt idx="26">
                  <c:v>0.00071</c:v>
                </c:pt>
                <c:pt idx="27">
                  <c:v>0.00071</c:v>
                </c:pt>
                <c:pt idx="28">
                  <c:v>0.00075</c:v>
                </c:pt>
                <c:pt idx="29">
                  <c:v>0.00077</c:v>
                </c:pt>
                <c:pt idx="30">
                  <c:v>0.00082</c:v>
                </c:pt>
                <c:pt idx="31">
                  <c:v>0.00082</c:v>
                </c:pt>
                <c:pt idx="32">
                  <c:v>0.00086</c:v>
                </c:pt>
                <c:pt idx="33">
                  <c:v>0.00088</c:v>
                </c:pt>
                <c:pt idx="34">
                  <c:v>0.001</c:v>
                </c:pt>
                <c:pt idx="35">
                  <c:v>0.00099</c:v>
                </c:pt>
                <c:pt idx="36">
                  <c:v>0.00105</c:v>
                </c:pt>
                <c:pt idx="37">
                  <c:v>0.00118</c:v>
                </c:pt>
                <c:pt idx="38">
                  <c:v>0.00126</c:v>
                </c:pt>
                <c:pt idx="39">
                  <c:v>0.0014</c:v>
                </c:pt>
                <c:pt idx="40">
                  <c:v>0.00144</c:v>
                </c:pt>
                <c:pt idx="41">
                  <c:v>0.00162</c:v>
                </c:pt>
                <c:pt idx="42">
                  <c:v>0.00179</c:v>
                </c:pt>
                <c:pt idx="43">
                  <c:v>0.00196</c:v>
                </c:pt>
                <c:pt idx="44">
                  <c:v>0.00219</c:v>
                </c:pt>
                <c:pt idx="45">
                  <c:v>0.00244</c:v>
                </c:pt>
                <c:pt idx="46">
                  <c:v>0.00268</c:v>
                </c:pt>
                <c:pt idx="47">
                  <c:v>0.00301</c:v>
                </c:pt>
                <c:pt idx="48">
                  <c:v>0.00325</c:v>
                </c:pt>
                <c:pt idx="49">
                  <c:v>0.0036</c:v>
                </c:pt>
                <c:pt idx="50">
                  <c:v>0.00387</c:v>
                </c:pt>
                <c:pt idx="51">
                  <c:v>0.00419</c:v>
                </c:pt>
                <c:pt idx="52">
                  <c:v>0.00467</c:v>
                </c:pt>
                <c:pt idx="53">
                  <c:v>0.00516</c:v>
                </c:pt>
                <c:pt idx="54">
                  <c:v>0.00586</c:v>
                </c:pt>
                <c:pt idx="55">
                  <c:v>0.00646</c:v>
                </c:pt>
                <c:pt idx="56">
                  <c:v>0.00713</c:v>
                </c:pt>
                <c:pt idx="57">
                  <c:v>0.00783</c:v>
                </c:pt>
                <c:pt idx="58">
                  <c:v>0.00835</c:v>
                </c:pt>
                <c:pt idx="59">
                  <c:v>0.00907</c:v>
                </c:pt>
                <c:pt idx="60">
                  <c:v>0.00987</c:v>
                </c:pt>
                <c:pt idx="61">
                  <c:v>0.01062</c:v>
                </c:pt>
                <c:pt idx="62">
                  <c:v>0.01137</c:v>
                </c:pt>
                <c:pt idx="63">
                  <c:v>0.01216</c:v>
                </c:pt>
                <c:pt idx="64">
                  <c:v>0.01266</c:v>
                </c:pt>
                <c:pt idx="65">
                  <c:v>0.01351</c:v>
                </c:pt>
                <c:pt idx="66">
                  <c:v>0.01416</c:v>
                </c:pt>
                <c:pt idx="67">
                  <c:v>0.01499</c:v>
                </c:pt>
                <c:pt idx="68">
                  <c:v>0.01616</c:v>
                </c:pt>
                <c:pt idx="69">
                  <c:v>0.01744</c:v>
                </c:pt>
                <c:pt idx="70">
                  <c:v>0.0189</c:v>
                </c:pt>
                <c:pt idx="71">
                  <c:v>0.01976</c:v>
                </c:pt>
                <c:pt idx="72">
                  <c:v>0.02153</c:v>
                </c:pt>
                <c:pt idx="73">
                  <c:v>0.02338</c:v>
                </c:pt>
                <c:pt idx="74">
                  <c:v>0.02521</c:v>
                </c:pt>
                <c:pt idx="75">
                  <c:v>0.02758</c:v>
                </c:pt>
                <c:pt idx="76">
                  <c:v>0.0304</c:v>
                </c:pt>
                <c:pt idx="77">
                  <c:v>0.03354</c:v>
                </c:pt>
                <c:pt idx="78">
                  <c:v>0.03723</c:v>
                </c:pt>
                <c:pt idx="79">
                  <c:v>0.04199</c:v>
                </c:pt>
                <c:pt idx="80">
                  <c:v>0.04681</c:v>
                </c:pt>
                <c:pt idx="81">
                  <c:v>0.05321</c:v>
                </c:pt>
                <c:pt idx="82">
                  <c:v>0.05958</c:v>
                </c:pt>
                <c:pt idx="83">
                  <c:v>0.06723</c:v>
                </c:pt>
                <c:pt idx="84">
                  <c:v>0.07634</c:v>
                </c:pt>
                <c:pt idx="85">
                  <c:v>0.08687</c:v>
                </c:pt>
                <c:pt idx="86">
                  <c:v>0.09755</c:v>
                </c:pt>
                <c:pt idx="87">
                  <c:v>0.11116</c:v>
                </c:pt>
                <c:pt idx="88">
                  <c:v>0.12487</c:v>
                </c:pt>
                <c:pt idx="89">
                  <c:v>0.13824</c:v>
                </c:pt>
                <c:pt idx="90">
                  <c:v>0.15496</c:v>
                </c:pt>
                <c:pt idx="91">
                  <c:v>0.17075</c:v>
                </c:pt>
                <c:pt idx="92">
                  <c:v>0.19332</c:v>
                </c:pt>
                <c:pt idx="93">
                  <c:v>0.21514</c:v>
                </c:pt>
                <c:pt idx="94">
                  <c:v>0.23445</c:v>
                </c:pt>
                <c:pt idx="95">
                  <c:v>0.25284</c:v>
                </c:pt>
                <c:pt idx="96">
                  <c:v>0.27404</c:v>
                </c:pt>
                <c:pt idx="97">
                  <c:v>0.30157</c:v>
                </c:pt>
                <c:pt idx="98">
                  <c:v>0.32898</c:v>
                </c:pt>
                <c:pt idx="99">
                  <c:v>0.34144</c:v>
                </c:pt>
                <c:pt idx="100">
                  <c:v>0.35451</c:v>
                </c:pt>
                <c:pt idx="101">
                  <c:v>0.37757</c:v>
                </c:pt>
                <c:pt idx="102">
                  <c:v>0.38419</c:v>
                </c:pt>
                <c:pt idx="103">
                  <c:v>0.36716</c:v>
                </c:pt>
                <c:pt idx="104">
                  <c:v>1</c:v>
                </c:pt>
              </c:numCache>
            </c:numRef>
          </c:yVal>
          <c:smooth val="0"/>
        </c:ser>
        <c:axId val="62450956"/>
        <c:axId val="25187693"/>
      </c:scatterChart>
      <c:valAx>
        <c:axId val="62450956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187693"/>
        <c:crossesAt val="1E-05"/>
        <c:crossBetween val="midCat"/>
        <c:dispUnits/>
        <c:majorUnit val="5"/>
        <c:minorUnit val="1"/>
      </c:valAx>
      <c:valAx>
        <c:axId val="25187693"/>
        <c:scaling>
          <c:logBase val="10"/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450956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Mortalité masculine en France en 1901, 1951, 2001 et 2015
Série des espérances de vie</a:t>
            </a:r>
          </a:p>
        </c:rich>
      </c:tx>
      <c:layout>
        <c:manualLayout>
          <c:xMode val="factor"/>
          <c:yMode val="factor"/>
          <c:x val="0.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3825"/>
          <c:w val="0.97225"/>
          <c:h val="0.80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'tables hommes'!$A$3:$E$3</c:f>
              <c:strCache>
                <c:ptCount val="1"/>
                <c:pt idx="0">
                  <c:v>1901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'tables hommes'!$A$5:$A$109</c:f>
              <c:numCache>
                <c:ptCount val="10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</c:numCache>
            </c:numRef>
          </c:xVal>
          <c:yVal>
            <c:numRef>
              <c:f>'tables hommes'!$E$5:$E$109</c:f>
              <c:numCache>
                <c:ptCount val="105"/>
                <c:pt idx="0">
                  <c:v>45.433590969083</c:v>
                </c:pt>
                <c:pt idx="1">
                  <c:v>53.04540565069568</c:v>
                </c:pt>
                <c:pt idx="2">
                  <c:v>53.730062543613016</c:v>
                </c:pt>
                <c:pt idx="3">
                  <c:v>53.73199871996437</c:v>
                </c:pt>
                <c:pt idx="4">
                  <c:v>53.34208336659119</c:v>
                </c:pt>
                <c:pt idx="5">
                  <c:v>52.79982223998821</c:v>
                </c:pt>
                <c:pt idx="6">
                  <c:v>52.14008776731615</c:v>
                </c:pt>
                <c:pt idx="7">
                  <c:v>51.40240250959967</c:v>
                </c:pt>
                <c:pt idx="8">
                  <c:v>50.6301874948894</c:v>
                </c:pt>
                <c:pt idx="9">
                  <c:v>49.8299470547497</c:v>
                </c:pt>
                <c:pt idx="10">
                  <c:v>49.01235055419134</c:v>
                </c:pt>
                <c:pt idx="11">
                  <c:v>48.168918464892904</c:v>
                </c:pt>
                <c:pt idx="12">
                  <c:v>47.30664942187733</c:v>
                </c:pt>
                <c:pt idx="13">
                  <c:v>46.44786861065819</c:v>
                </c:pt>
                <c:pt idx="14">
                  <c:v>45.589917737124004</c:v>
                </c:pt>
                <c:pt idx="15">
                  <c:v>44.733261944225255</c:v>
                </c:pt>
                <c:pt idx="16">
                  <c:v>43.898245825713616</c:v>
                </c:pt>
                <c:pt idx="17">
                  <c:v>43.07953669837887</c:v>
                </c:pt>
                <c:pt idx="18">
                  <c:v>42.289977809244725</c:v>
                </c:pt>
                <c:pt idx="19">
                  <c:v>41.52760187021895</c:v>
                </c:pt>
                <c:pt idx="20">
                  <c:v>40.78227220746682</c:v>
                </c:pt>
                <c:pt idx="21">
                  <c:v>40.06762488087891</c:v>
                </c:pt>
                <c:pt idx="22">
                  <c:v>39.39452058253218</c:v>
                </c:pt>
                <c:pt idx="23">
                  <c:v>38.74763152334775</c:v>
                </c:pt>
                <c:pt idx="24">
                  <c:v>38.07229452637626</c:v>
                </c:pt>
                <c:pt idx="25">
                  <c:v>37.35781819117409</c:v>
                </c:pt>
                <c:pt idx="26">
                  <c:v>36.631851253424365</c:v>
                </c:pt>
                <c:pt idx="27">
                  <c:v>35.90785923427944</c:v>
                </c:pt>
                <c:pt idx="28">
                  <c:v>35.16755470005051</c:v>
                </c:pt>
                <c:pt idx="29">
                  <c:v>34.42839999118467</c:v>
                </c:pt>
                <c:pt idx="30">
                  <c:v>33.68778269851833</c:v>
                </c:pt>
                <c:pt idx="31">
                  <c:v>32.96264486342652</c:v>
                </c:pt>
                <c:pt idx="32">
                  <c:v>32.22559501940745</c:v>
                </c:pt>
                <c:pt idx="33">
                  <c:v>31.510552961874062</c:v>
                </c:pt>
                <c:pt idx="34">
                  <c:v>30.783659307629673</c:v>
                </c:pt>
                <c:pt idx="35">
                  <c:v>30.052829737618087</c:v>
                </c:pt>
                <c:pt idx="36">
                  <c:v>29.335822514164942</c:v>
                </c:pt>
                <c:pt idx="37">
                  <c:v>28.62859401258544</c:v>
                </c:pt>
                <c:pt idx="38">
                  <c:v>27.93104345283671</c:v>
                </c:pt>
                <c:pt idx="39">
                  <c:v>27.23019681608868</c:v>
                </c:pt>
                <c:pt idx="40">
                  <c:v>26.52553182790402</c:v>
                </c:pt>
                <c:pt idx="41">
                  <c:v>25.831983451310368</c:v>
                </c:pt>
                <c:pt idx="42">
                  <c:v>25.119873975169348</c:v>
                </c:pt>
                <c:pt idx="43">
                  <c:v>24.419632231279405</c:v>
                </c:pt>
                <c:pt idx="44">
                  <c:v>23.729331547114622</c:v>
                </c:pt>
                <c:pt idx="45">
                  <c:v>23.032453075175965</c:v>
                </c:pt>
                <c:pt idx="46">
                  <c:v>22.350856915435646</c:v>
                </c:pt>
                <c:pt idx="47">
                  <c:v>21.668531978690282</c:v>
                </c:pt>
                <c:pt idx="48">
                  <c:v>20.997399191522188</c:v>
                </c:pt>
                <c:pt idx="49">
                  <c:v>20.320026319367106</c:v>
                </c:pt>
                <c:pt idx="50">
                  <c:v>19.644247990778666</c:v>
                </c:pt>
                <c:pt idx="51">
                  <c:v>19.00368133408451</c:v>
                </c:pt>
                <c:pt idx="52">
                  <c:v>18.33636928845724</c:v>
                </c:pt>
                <c:pt idx="53">
                  <c:v>17.689611544654433</c:v>
                </c:pt>
                <c:pt idx="54">
                  <c:v>17.04880039105862</c:v>
                </c:pt>
                <c:pt idx="55">
                  <c:v>16.412624775223218</c:v>
                </c:pt>
                <c:pt idx="56">
                  <c:v>15.776618801480732</c:v>
                </c:pt>
                <c:pt idx="57">
                  <c:v>15.152802606523304</c:v>
                </c:pt>
                <c:pt idx="58">
                  <c:v>14.537784938739984</c:v>
                </c:pt>
                <c:pt idx="59">
                  <c:v>13.943131422101255</c:v>
                </c:pt>
                <c:pt idx="60">
                  <c:v>13.32718138507162</c:v>
                </c:pt>
                <c:pt idx="61">
                  <c:v>12.753068749331392</c:v>
                </c:pt>
                <c:pt idx="62">
                  <c:v>12.162223166510858</c:v>
                </c:pt>
                <c:pt idx="63">
                  <c:v>11.606017668209754</c:v>
                </c:pt>
                <c:pt idx="64">
                  <c:v>11.04723761757739</c:v>
                </c:pt>
                <c:pt idx="65">
                  <c:v>10.499607474576838</c:v>
                </c:pt>
                <c:pt idx="66">
                  <c:v>9.969948993198289</c:v>
                </c:pt>
                <c:pt idx="67">
                  <c:v>9.451345323208498</c:v>
                </c:pt>
                <c:pt idx="68">
                  <c:v>8.954674367855661</c:v>
                </c:pt>
                <c:pt idx="69">
                  <c:v>8.472723533803329</c:v>
                </c:pt>
                <c:pt idx="70">
                  <c:v>7.973787034968024</c:v>
                </c:pt>
                <c:pt idx="71">
                  <c:v>7.537833997939424</c:v>
                </c:pt>
                <c:pt idx="72">
                  <c:v>7.077928088675504</c:v>
                </c:pt>
                <c:pt idx="73">
                  <c:v>6.656876452417354</c:v>
                </c:pt>
                <c:pt idx="74">
                  <c:v>6.253523214308668</c:v>
                </c:pt>
                <c:pt idx="75">
                  <c:v>5.88752321892643</c:v>
                </c:pt>
                <c:pt idx="76">
                  <c:v>5.529468691581756</c:v>
                </c:pt>
                <c:pt idx="77">
                  <c:v>5.158126109196222</c:v>
                </c:pt>
                <c:pt idx="78">
                  <c:v>4.8419673793258635</c:v>
                </c:pt>
                <c:pt idx="79">
                  <c:v>4.557932964208464</c:v>
                </c:pt>
                <c:pt idx="80">
                  <c:v>4.231389480014812</c:v>
                </c:pt>
                <c:pt idx="81">
                  <c:v>3.9839969861634423</c:v>
                </c:pt>
                <c:pt idx="82">
                  <c:v>3.683780255474335</c:v>
                </c:pt>
                <c:pt idx="83">
                  <c:v>3.5026303716446554</c:v>
                </c:pt>
                <c:pt idx="84">
                  <c:v>3.2896448700276473</c:v>
                </c:pt>
                <c:pt idx="85">
                  <c:v>3.1284476201736764</c:v>
                </c:pt>
                <c:pt idx="86">
                  <c:v>2.934438124883123</c:v>
                </c:pt>
                <c:pt idx="87">
                  <c:v>2.7493878460637595</c:v>
                </c:pt>
                <c:pt idx="88">
                  <c:v>2.6362329949886925</c:v>
                </c:pt>
                <c:pt idx="89">
                  <c:v>2.5217297445087787</c:v>
                </c:pt>
                <c:pt idx="90">
                  <c:v>2.3918207811373993</c:v>
                </c:pt>
                <c:pt idx="91">
                  <c:v>2.3282353714464676</c:v>
                </c:pt>
                <c:pt idx="92">
                  <c:v>2.2147105173270187</c:v>
                </c:pt>
                <c:pt idx="93">
                  <c:v>2.1135931576727907</c:v>
                </c:pt>
                <c:pt idx="94">
                  <c:v>2.02689323247139</c:v>
                </c:pt>
                <c:pt idx="95">
                  <c:v>2.0297489665267623</c:v>
                </c:pt>
                <c:pt idx="96">
                  <c:v>1.9226393468359761</c:v>
                </c:pt>
                <c:pt idx="97">
                  <c:v>1.7425064223758566</c:v>
                </c:pt>
                <c:pt idx="98">
                  <c:v>1.5829354777413829</c:v>
                </c:pt>
                <c:pt idx="99">
                  <c:v>1.5017772658887976</c:v>
                </c:pt>
                <c:pt idx="100">
                  <c:v>1.4800826322548457</c:v>
                </c:pt>
                <c:pt idx="101">
                  <c:v>1.4041638069473694</c:v>
                </c:pt>
                <c:pt idx="102">
                  <c:v>1.222220055557</c:v>
                </c:pt>
                <c:pt idx="103">
                  <c:v>0.9444429999999999</c:v>
                </c:pt>
                <c:pt idx="104">
                  <c:v>1.5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'tables hommes'!$G$3:$K$3</c:f>
              <c:strCache>
                <c:ptCount val="1"/>
                <c:pt idx="0">
                  <c:v>1951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'tables hommes'!$A$5:$A$109</c:f>
              <c:numCache>
                <c:ptCount val="10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</c:numCache>
            </c:numRef>
          </c:xVal>
          <c:yVal>
            <c:numRef>
              <c:f>'tables hommes'!$K$5:$K$109</c:f>
              <c:numCache>
                <c:ptCount val="105"/>
                <c:pt idx="0">
                  <c:v>63.14160904340136</c:v>
                </c:pt>
                <c:pt idx="1">
                  <c:v>65.84435377175689</c:v>
                </c:pt>
                <c:pt idx="2">
                  <c:v>65.23356219350464</c:v>
                </c:pt>
                <c:pt idx="3">
                  <c:v>64.35737492223117</c:v>
                </c:pt>
                <c:pt idx="4">
                  <c:v>63.44907789993968</c:v>
                </c:pt>
                <c:pt idx="5">
                  <c:v>62.514550017407764</c:v>
                </c:pt>
                <c:pt idx="6">
                  <c:v>61.56823904418099</c:v>
                </c:pt>
                <c:pt idx="7">
                  <c:v>60.6105886821377</c:v>
                </c:pt>
                <c:pt idx="8">
                  <c:v>59.651010160965875</c:v>
                </c:pt>
                <c:pt idx="9">
                  <c:v>58.68788421283046</c:v>
                </c:pt>
                <c:pt idx="10">
                  <c:v>57.715711322842786</c:v>
                </c:pt>
                <c:pt idx="11">
                  <c:v>56.75080606696183</c:v>
                </c:pt>
                <c:pt idx="12">
                  <c:v>55.783619417081994</c:v>
                </c:pt>
                <c:pt idx="13">
                  <c:v>54.81094302293532</c:v>
                </c:pt>
                <c:pt idx="14">
                  <c:v>53.85072775565245</c:v>
                </c:pt>
                <c:pt idx="15">
                  <c:v>52.894671570354866</c:v>
                </c:pt>
                <c:pt idx="16">
                  <c:v>51.943916407861856</c:v>
                </c:pt>
                <c:pt idx="17">
                  <c:v>50.990721473681425</c:v>
                </c:pt>
                <c:pt idx="18">
                  <c:v>50.04743569653294</c:v>
                </c:pt>
                <c:pt idx="19">
                  <c:v>49.115408806597976</c:v>
                </c:pt>
                <c:pt idx="20">
                  <c:v>48.18956301106383</c:v>
                </c:pt>
                <c:pt idx="21">
                  <c:v>47.256995889259464</c:v>
                </c:pt>
                <c:pt idx="22">
                  <c:v>46.33051980535387</c:v>
                </c:pt>
                <c:pt idx="23">
                  <c:v>45.41127774290362</c:v>
                </c:pt>
                <c:pt idx="24">
                  <c:v>44.498574978361646</c:v>
                </c:pt>
                <c:pt idx="25">
                  <c:v>43.59470142747354</c:v>
                </c:pt>
                <c:pt idx="26">
                  <c:v>42.69002180559849</c:v>
                </c:pt>
                <c:pt idx="27">
                  <c:v>41.77868019797364</c:v>
                </c:pt>
                <c:pt idx="28">
                  <c:v>40.8720569304657</c:v>
                </c:pt>
                <c:pt idx="29">
                  <c:v>39.962328385092846</c:v>
                </c:pt>
                <c:pt idx="30">
                  <c:v>39.054609288563064</c:v>
                </c:pt>
                <c:pt idx="31">
                  <c:v>38.14558098620459</c:v>
                </c:pt>
                <c:pt idx="32">
                  <c:v>37.24454718893397</c:v>
                </c:pt>
                <c:pt idx="33">
                  <c:v>36.35104671393725</c:v>
                </c:pt>
                <c:pt idx="34">
                  <c:v>35.456975965130525</c:v>
                </c:pt>
                <c:pt idx="35">
                  <c:v>34.55941958917008</c:v>
                </c:pt>
                <c:pt idx="36">
                  <c:v>33.67969794624291</c:v>
                </c:pt>
                <c:pt idx="37">
                  <c:v>32.789353075272864</c:v>
                </c:pt>
                <c:pt idx="38">
                  <c:v>31.904713856602367</c:v>
                </c:pt>
                <c:pt idx="39">
                  <c:v>31.022545130299427</c:v>
                </c:pt>
                <c:pt idx="40">
                  <c:v>30.15100348590887</c:v>
                </c:pt>
                <c:pt idx="41">
                  <c:v>29.28805834234198</c:v>
                </c:pt>
                <c:pt idx="42">
                  <c:v>28.43885873521117</c:v>
                </c:pt>
                <c:pt idx="43">
                  <c:v>27.5991927289224</c:v>
                </c:pt>
                <c:pt idx="44">
                  <c:v>26.76446994573344</c:v>
                </c:pt>
                <c:pt idx="45">
                  <c:v>25.933964526275926</c:v>
                </c:pt>
                <c:pt idx="46">
                  <c:v>25.117281794799514</c:v>
                </c:pt>
                <c:pt idx="47">
                  <c:v>24.314882705785685</c:v>
                </c:pt>
                <c:pt idx="48">
                  <c:v>23.522412325868864</c:v>
                </c:pt>
                <c:pt idx="49">
                  <c:v>22.739750472285678</c:v>
                </c:pt>
                <c:pt idx="50">
                  <c:v>21.967662440077824</c:v>
                </c:pt>
                <c:pt idx="51">
                  <c:v>21.21556735702563</c:v>
                </c:pt>
                <c:pt idx="52">
                  <c:v>20.470781771180903</c:v>
                </c:pt>
                <c:pt idx="53">
                  <c:v>19.74473350497016</c:v>
                </c:pt>
                <c:pt idx="54">
                  <c:v>19.013512627906948</c:v>
                </c:pt>
                <c:pt idx="55">
                  <c:v>18.295196233863866</c:v>
                </c:pt>
                <c:pt idx="56">
                  <c:v>17.5908182956328</c:v>
                </c:pt>
                <c:pt idx="57">
                  <c:v>16.9060239839583</c:v>
                </c:pt>
                <c:pt idx="58">
                  <c:v>16.22599221503186</c:v>
                </c:pt>
                <c:pt idx="59">
                  <c:v>15.555941819420958</c:v>
                </c:pt>
                <c:pt idx="60">
                  <c:v>14.888408382525412</c:v>
                </c:pt>
                <c:pt idx="61">
                  <c:v>14.232002885831664</c:v>
                </c:pt>
                <c:pt idx="62">
                  <c:v>13.592112734652988</c:v>
                </c:pt>
                <c:pt idx="63">
                  <c:v>12.957773909549353</c:v>
                </c:pt>
                <c:pt idx="64">
                  <c:v>12.338579001307123</c:v>
                </c:pt>
                <c:pt idx="65">
                  <c:v>11.740356461809561</c:v>
                </c:pt>
                <c:pt idx="66">
                  <c:v>11.15495829317259</c:v>
                </c:pt>
                <c:pt idx="67">
                  <c:v>10.580539660451205</c:v>
                </c:pt>
                <c:pt idx="68">
                  <c:v>10.020913538429236</c:v>
                </c:pt>
                <c:pt idx="69">
                  <c:v>9.475256548441083</c:v>
                </c:pt>
                <c:pt idx="70">
                  <c:v>8.940553088514706</c:v>
                </c:pt>
                <c:pt idx="71">
                  <c:v>8.428882607184217</c:v>
                </c:pt>
                <c:pt idx="72">
                  <c:v>7.932550410662689</c:v>
                </c:pt>
                <c:pt idx="73">
                  <c:v>7.463253475268482</c:v>
                </c:pt>
                <c:pt idx="74">
                  <c:v>7.0074375969187415</c:v>
                </c:pt>
                <c:pt idx="75">
                  <c:v>6.5592140000159915</c:v>
                </c:pt>
                <c:pt idx="76">
                  <c:v>6.1463309359006475</c:v>
                </c:pt>
                <c:pt idx="77">
                  <c:v>5.7462038624418375</c:v>
                </c:pt>
                <c:pt idx="78">
                  <c:v>5.3693990448241244</c:v>
                </c:pt>
                <c:pt idx="79">
                  <c:v>5.022319439062842</c:v>
                </c:pt>
                <c:pt idx="80">
                  <c:v>4.701739433419496</c:v>
                </c:pt>
                <c:pt idx="81">
                  <c:v>4.375861403480498</c:v>
                </c:pt>
                <c:pt idx="82">
                  <c:v>4.075841624269944</c:v>
                </c:pt>
                <c:pt idx="83">
                  <c:v>3.819515294455101</c:v>
                </c:pt>
                <c:pt idx="84">
                  <c:v>3.571056807451491</c:v>
                </c:pt>
                <c:pt idx="85">
                  <c:v>3.3420531365154567</c:v>
                </c:pt>
                <c:pt idx="86">
                  <c:v>3.1355477991601517</c:v>
                </c:pt>
                <c:pt idx="87">
                  <c:v>2.954281631445322</c:v>
                </c:pt>
                <c:pt idx="88">
                  <c:v>2.7841678606587683</c:v>
                </c:pt>
                <c:pt idx="89">
                  <c:v>2.6390808290450396</c:v>
                </c:pt>
                <c:pt idx="90">
                  <c:v>2.543767739052725</c:v>
                </c:pt>
                <c:pt idx="91">
                  <c:v>2.3894854591081804</c:v>
                </c:pt>
                <c:pt idx="92">
                  <c:v>2.3322470318634823</c:v>
                </c:pt>
                <c:pt idx="93">
                  <c:v>2.2524358956130444</c:v>
                </c:pt>
                <c:pt idx="94">
                  <c:v>2.112663039287607</c:v>
                </c:pt>
                <c:pt idx="95">
                  <c:v>2.0687774003695587</c:v>
                </c:pt>
                <c:pt idx="96">
                  <c:v>2.01684536350162</c:v>
                </c:pt>
                <c:pt idx="97">
                  <c:v>1.7675560870005416</c:v>
                </c:pt>
                <c:pt idx="98">
                  <c:v>1.5165037154533576</c:v>
                </c:pt>
                <c:pt idx="99">
                  <c:v>1.2970764518492364</c:v>
                </c:pt>
                <c:pt idx="100">
                  <c:v>1.2585723876546298</c:v>
                </c:pt>
                <c:pt idx="101">
                  <c:v>1.2529923685777047</c:v>
                </c:pt>
                <c:pt idx="102">
                  <c:v>1.7857223428670002</c:v>
                </c:pt>
                <c:pt idx="103">
                  <c:v>1.300003</c:v>
                </c:pt>
                <c:pt idx="104">
                  <c:v>1.5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'tables hommes'!$M$3:$Q$3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'tables hommes'!$A$5:$A$109</c:f>
              <c:numCache>
                <c:ptCount val="10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</c:numCache>
            </c:numRef>
          </c:xVal>
          <c:yVal>
            <c:numRef>
              <c:f>'tables hommes'!$Q$5:$Q$109</c:f>
              <c:numCache>
                <c:ptCount val="105"/>
                <c:pt idx="0">
                  <c:v>75.67016254257742</c:v>
                </c:pt>
                <c:pt idx="1">
                  <c:v>75.00540654764897</c:v>
                </c:pt>
                <c:pt idx="2">
                  <c:v>74.03551889728347</c:v>
                </c:pt>
                <c:pt idx="3">
                  <c:v>73.05434881057897</c:v>
                </c:pt>
                <c:pt idx="4">
                  <c:v>72.06748352509703</c:v>
                </c:pt>
                <c:pt idx="5">
                  <c:v>71.07886456456279</c:v>
                </c:pt>
                <c:pt idx="6">
                  <c:v>70.08980598449037</c:v>
                </c:pt>
                <c:pt idx="7">
                  <c:v>69.10010680029683</c:v>
                </c:pt>
                <c:pt idx="8">
                  <c:v>68.10875150298621</c:v>
                </c:pt>
                <c:pt idx="9">
                  <c:v>67.11673027715891</c:v>
                </c:pt>
                <c:pt idx="10">
                  <c:v>66.12632446788227</c:v>
                </c:pt>
                <c:pt idx="11">
                  <c:v>65.13380672184857</c:v>
                </c:pt>
                <c:pt idx="12">
                  <c:v>64.14149906023673</c:v>
                </c:pt>
                <c:pt idx="13">
                  <c:v>63.15136502181512</c:v>
                </c:pt>
                <c:pt idx="14">
                  <c:v>62.16414850811078</c:v>
                </c:pt>
                <c:pt idx="15">
                  <c:v>61.182653304102004</c:v>
                </c:pt>
                <c:pt idx="16">
                  <c:v>60.20560002090992</c:v>
                </c:pt>
                <c:pt idx="17">
                  <c:v>59.23510916483735</c:v>
                </c:pt>
                <c:pt idx="18">
                  <c:v>58.26954812003568</c:v>
                </c:pt>
                <c:pt idx="19">
                  <c:v>57.315742898611674</c:v>
                </c:pt>
                <c:pt idx="20">
                  <c:v>56.36908610137476</c:v>
                </c:pt>
                <c:pt idx="21">
                  <c:v>55.42081285326402</c:v>
                </c:pt>
                <c:pt idx="22">
                  <c:v>54.47953099236385</c:v>
                </c:pt>
                <c:pt idx="23">
                  <c:v>53.53442997321664</c:v>
                </c:pt>
                <c:pt idx="24">
                  <c:v>52.59272578612983</c:v>
                </c:pt>
                <c:pt idx="25">
                  <c:v>51.6492033733832</c:v>
                </c:pt>
                <c:pt idx="26">
                  <c:v>50.702197647948815</c:v>
                </c:pt>
                <c:pt idx="27">
                  <c:v>49.756877130266545</c:v>
                </c:pt>
                <c:pt idx="28">
                  <c:v>48.812649737119216</c:v>
                </c:pt>
                <c:pt idx="29">
                  <c:v>47.86377024226528</c:v>
                </c:pt>
                <c:pt idx="30">
                  <c:v>46.91834876168999</c:v>
                </c:pt>
                <c:pt idx="31">
                  <c:v>45.97556017626698</c:v>
                </c:pt>
                <c:pt idx="32">
                  <c:v>45.033159623190315</c:v>
                </c:pt>
                <c:pt idx="33">
                  <c:v>44.092780170277976</c:v>
                </c:pt>
                <c:pt idx="34">
                  <c:v>43.14991791282588</c:v>
                </c:pt>
                <c:pt idx="35">
                  <c:v>42.21197841746646</c:v>
                </c:pt>
                <c:pt idx="36">
                  <c:v>41.27848977318538</c:v>
                </c:pt>
                <c:pt idx="37">
                  <c:v>40.347849421503085</c:v>
                </c:pt>
                <c:pt idx="38">
                  <c:v>39.42102465970432</c:v>
                </c:pt>
                <c:pt idx="39">
                  <c:v>38.49839748030525</c:v>
                </c:pt>
                <c:pt idx="40">
                  <c:v>37.582750773268046</c:v>
                </c:pt>
                <c:pt idx="41">
                  <c:v>36.6668221249146</c:v>
                </c:pt>
                <c:pt idx="42">
                  <c:v>35.761719043651844</c:v>
                </c:pt>
                <c:pt idx="43">
                  <c:v>34.86328239067787</c:v>
                </c:pt>
                <c:pt idx="44">
                  <c:v>33.97249124293549</c:v>
                </c:pt>
                <c:pt idx="45">
                  <c:v>33.08442814193255</c:v>
                </c:pt>
                <c:pt idx="46">
                  <c:v>32.201302597415705</c:v>
                </c:pt>
                <c:pt idx="47">
                  <c:v>31.326124658325664</c:v>
                </c:pt>
                <c:pt idx="48">
                  <c:v>30.457850311400673</c:v>
                </c:pt>
                <c:pt idx="49">
                  <c:v>29.59438855226229</c:v>
                </c:pt>
                <c:pt idx="50">
                  <c:v>28.74264878158493</c:v>
                </c:pt>
                <c:pt idx="51">
                  <c:v>27.89373182864515</c:v>
                </c:pt>
                <c:pt idx="52">
                  <c:v>27.048776341897344</c:v>
                </c:pt>
                <c:pt idx="53">
                  <c:v>26.20948732714477</c:v>
                </c:pt>
                <c:pt idx="54">
                  <c:v>25.382772488958345</c:v>
                </c:pt>
                <c:pt idx="55">
                  <c:v>24.558053573706417</c:v>
                </c:pt>
                <c:pt idx="56">
                  <c:v>23.739388438615688</c:v>
                </c:pt>
                <c:pt idx="57">
                  <c:v>22.93032213368307</c:v>
                </c:pt>
                <c:pt idx="58">
                  <c:v>22.123207601695125</c:v>
                </c:pt>
                <c:pt idx="59">
                  <c:v>21.336594806140734</c:v>
                </c:pt>
                <c:pt idx="60">
                  <c:v>20.562788087411445</c:v>
                </c:pt>
                <c:pt idx="61">
                  <c:v>19.793751270622398</c:v>
                </c:pt>
                <c:pt idx="62">
                  <c:v>19.040884841209177</c:v>
                </c:pt>
                <c:pt idx="63">
                  <c:v>18.303704215022545</c:v>
                </c:pt>
                <c:pt idx="64">
                  <c:v>17.581141246305858</c:v>
                </c:pt>
                <c:pt idx="65">
                  <c:v>16.86726696963052</c:v>
                </c:pt>
                <c:pt idx="66">
                  <c:v>16.164647606162497</c:v>
                </c:pt>
                <c:pt idx="67">
                  <c:v>15.470107859185132</c:v>
                </c:pt>
                <c:pt idx="68">
                  <c:v>14.800553922243834</c:v>
                </c:pt>
                <c:pt idx="69">
                  <c:v>14.131818288290738</c:v>
                </c:pt>
                <c:pt idx="70">
                  <c:v>13.480964925372053</c:v>
                </c:pt>
                <c:pt idx="71">
                  <c:v>12.843713784606585</c:v>
                </c:pt>
                <c:pt idx="72">
                  <c:v>12.217323308771679</c:v>
                </c:pt>
                <c:pt idx="73">
                  <c:v>11.604285202407441</c:v>
                </c:pt>
                <c:pt idx="74">
                  <c:v>11.003490845208718</c:v>
                </c:pt>
                <c:pt idx="75">
                  <c:v>10.405772059154764</c:v>
                </c:pt>
                <c:pt idx="76">
                  <c:v>9.825794397877214</c:v>
                </c:pt>
                <c:pt idx="77">
                  <c:v>9.25140418493279</c:v>
                </c:pt>
                <c:pt idx="78">
                  <c:v>8.695355971223458</c:v>
                </c:pt>
                <c:pt idx="79">
                  <c:v>8.16850004043022</c:v>
                </c:pt>
                <c:pt idx="80">
                  <c:v>7.654066549379202</c:v>
                </c:pt>
                <c:pt idx="81">
                  <c:v>7.159099940345654</c:v>
                </c:pt>
                <c:pt idx="82">
                  <c:v>6.687557951145688</c:v>
                </c:pt>
                <c:pt idx="83">
                  <c:v>6.227054247702971</c:v>
                </c:pt>
                <c:pt idx="84">
                  <c:v>5.800826402383192</c:v>
                </c:pt>
                <c:pt idx="85">
                  <c:v>5.389558443513711</c:v>
                </c:pt>
                <c:pt idx="86">
                  <c:v>5.00571389717428</c:v>
                </c:pt>
                <c:pt idx="87">
                  <c:v>4.640193707453845</c:v>
                </c:pt>
                <c:pt idx="88">
                  <c:v>4.301254422634239</c:v>
                </c:pt>
                <c:pt idx="89">
                  <c:v>3.995222354499521</c:v>
                </c:pt>
                <c:pt idx="90">
                  <c:v>3.728616724778143</c:v>
                </c:pt>
                <c:pt idx="91">
                  <c:v>3.4606667624889815</c:v>
                </c:pt>
                <c:pt idx="92">
                  <c:v>3.2236641690477006</c:v>
                </c:pt>
                <c:pt idx="93">
                  <c:v>2.9780896357614433</c:v>
                </c:pt>
                <c:pt idx="94">
                  <c:v>2.7222444315069545</c:v>
                </c:pt>
                <c:pt idx="95">
                  <c:v>2.488884283596642</c:v>
                </c:pt>
                <c:pt idx="96">
                  <c:v>2.349290119589246</c:v>
                </c:pt>
                <c:pt idx="97">
                  <c:v>2.248169714228123</c:v>
                </c:pt>
                <c:pt idx="98">
                  <c:v>2.153651246059943</c:v>
                </c:pt>
                <c:pt idx="99">
                  <c:v>1.9878121833124114</c:v>
                </c:pt>
                <c:pt idx="100">
                  <c:v>1.8920425337507263</c:v>
                </c:pt>
                <c:pt idx="101">
                  <c:v>1.6828120310519452</c:v>
                </c:pt>
                <c:pt idx="102">
                  <c:v>1.34082364823</c:v>
                </c:pt>
                <c:pt idx="103">
                  <c:v>1.03287</c:v>
                </c:pt>
                <c:pt idx="104">
                  <c:v>1.5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'tables hommes'!$S$3:$W$3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'tables hommes'!$S$5:$S$109</c:f>
              <c:numCache>
                <c:ptCount val="10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</c:numCache>
            </c:numRef>
          </c:xVal>
          <c:yVal>
            <c:numRef>
              <c:f>'tables hommes'!$W$5:$W$109</c:f>
              <c:numCache>
                <c:ptCount val="105"/>
                <c:pt idx="0">
                  <c:v>79.21256</c:v>
                </c:pt>
                <c:pt idx="1">
                  <c:v>78.51598136845487</c:v>
                </c:pt>
                <c:pt idx="2">
                  <c:v>77.53713261504785</c:v>
                </c:pt>
                <c:pt idx="3">
                  <c:v>76.55105904329574</c:v>
                </c:pt>
                <c:pt idx="4">
                  <c:v>75.56175356830761</c:v>
                </c:pt>
                <c:pt idx="5">
                  <c:v>74.5708021497815</c:v>
                </c:pt>
                <c:pt idx="6">
                  <c:v>73.5782438338273</c:v>
                </c:pt>
                <c:pt idx="7">
                  <c:v>72.58485219942527</c:v>
                </c:pt>
                <c:pt idx="8">
                  <c:v>71.59137132349247</c:v>
                </c:pt>
                <c:pt idx="9">
                  <c:v>70.59708669567577</c:v>
                </c:pt>
                <c:pt idx="10">
                  <c:v>69.60272258570265</c:v>
                </c:pt>
                <c:pt idx="11">
                  <c:v>68.60758437694736</c:v>
                </c:pt>
                <c:pt idx="12">
                  <c:v>67.61237649140088</c:v>
                </c:pt>
                <c:pt idx="13">
                  <c:v>66.61844830012666</c:v>
                </c:pt>
                <c:pt idx="14">
                  <c:v>65.62576030241185</c:v>
                </c:pt>
                <c:pt idx="15">
                  <c:v>64.63558299481157</c:v>
                </c:pt>
                <c:pt idx="16">
                  <c:v>63.64719311301969</c:v>
                </c:pt>
                <c:pt idx="17">
                  <c:v>62.66180301978654</c:v>
                </c:pt>
                <c:pt idx="18">
                  <c:v>61.68119339907426</c:v>
                </c:pt>
                <c:pt idx="19">
                  <c:v>60.70706074211279</c:v>
                </c:pt>
                <c:pt idx="20">
                  <c:v>59.7379868462135</c:v>
                </c:pt>
                <c:pt idx="21">
                  <c:v>58.769028064694915</c:v>
                </c:pt>
                <c:pt idx="22">
                  <c:v>57.80251668716853</c:v>
                </c:pt>
                <c:pt idx="23">
                  <c:v>56.83546877049263</c:v>
                </c:pt>
                <c:pt idx="24">
                  <c:v>55.869021420928306</c:v>
                </c:pt>
                <c:pt idx="25">
                  <c:v>54.903696969696966</c:v>
                </c:pt>
                <c:pt idx="26">
                  <c:v>53.93888978733727</c:v>
                </c:pt>
                <c:pt idx="27">
                  <c:v>52.97672607367548</c:v>
                </c:pt>
                <c:pt idx="28">
                  <c:v>52.01390744564557</c:v>
                </c:pt>
                <c:pt idx="29">
                  <c:v>51.05252122120702</c:v>
                </c:pt>
                <c:pt idx="30">
                  <c:v>50.091468483263384</c:v>
                </c:pt>
                <c:pt idx="31">
                  <c:v>49.13222239131537</c:v>
                </c:pt>
                <c:pt idx="32">
                  <c:v>48.172220868364406</c:v>
                </c:pt>
                <c:pt idx="33">
                  <c:v>47.213401558958935</c:v>
                </c:pt>
                <c:pt idx="34">
                  <c:v>46.2547400113923</c:v>
                </c:pt>
                <c:pt idx="35">
                  <c:v>45.30039505569471</c:v>
                </c:pt>
                <c:pt idx="36">
                  <c:v>44.34468542658255</c:v>
                </c:pt>
                <c:pt idx="37">
                  <c:v>43.39076050360153</c:v>
                </c:pt>
                <c:pt idx="38">
                  <c:v>42.44158205479172</c:v>
                </c:pt>
                <c:pt idx="39">
                  <c:v>41.49434415750447</c:v>
                </c:pt>
                <c:pt idx="40">
                  <c:v>40.55186505254102</c:v>
                </c:pt>
                <c:pt idx="41">
                  <c:v>39.60978799347672</c:v>
                </c:pt>
                <c:pt idx="42">
                  <c:v>38.67327073423807</c:v>
                </c:pt>
                <c:pt idx="43">
                  <c:v>37.741630216641795</c:v>
                </c:pt>
                <c:pt idx="44">
                  <c:v>36.814596545501416</c:v>
                </c:pt>
                <c:pt idx="45">
                  <c:v>35.89415892438225</c:v>
                </c:pt>
                <c:pt idx="46">
                  <c:v>34.98069452070405</c:v>
                </c:pt>
                <c:pt idx="47">
                  <c:v>34.07346158640462</c:v>
                </c:pt>
                <c:pt idx="48">
                  <c:v>33.17490466565255</c:v>
                </c:pt>
                <c:pt idx="49">
                  <c:v>32.28146886041017</c:v>
                </c:pt>
                <c:pt idx="50">
                  <c:v>31.39616248085437</c:v>
                </c:pt>
                <c:pt idx="51">
                  <c:v>30.516229081756236</c:v>
                </c:pt>
                <c:pt idx="52">
                  <c:v>29.642573105599915</c:v>
                </c:pt>
                <c:pt idx="53">
                  <c:v>28.7794406723832</c:v>
                </c:pt>
                <c:pt idx="54">
                  <c:v>27.926233885524475</c:v>
                </c:pt>
                <c:pt idx="55">
                  <c:v>27.08800146114012</c:v>
                </c:pt>
                <c:pt idx="56">
                  <c:v>26.260794575948616</c:v>
                </c:pt>
                <c:pt idx="57">
                  <c:v>25.44568603106145</c:v>
                </c:pt>
                <c:pt idx="58">
                  <c:v>24.64257017091296</c:v>
                </c:pt>
                <c:pt idx="59">
                  <c:v>23.845945227921806</c:v>
                </c:pt>
                <c:pt idx="60">
                  <c:v>23.059534847350843</c:v>
                </c:pt>
                <c:pt idx="61">
                  <c:v>22.28453206972415</c:v>
                </c:pt>
                <c:pt idx="62">
                  <c:v>21.518290875088375</c:v>
                </c:pt>
                <c:pt idx="63">
                  <c:v>20.75999746242661</c:v>
                </c:pt>
                <c:pt idx="64">
                  <c:v>20.00933526382775</c:v>
                </c:pt>
                <c:pt idx="65">
                  <c:v>19.259434241180713</c:v>
                </c:pt>
                <c:pt idx="66">
                  <c:v>18.516255679297984</c:v>
                </c:pt>
                <c:pt idx="67">
                  <c:v>17.774989055887932</c:v>
                </c:pt>
                <c:pt idx="68">
                  <c:v>17.037943039146697</c:v>
                </c:pt>
                <c:pt idx="69">
                  <c:v>16.30958415940974</c:v>
                </c:pt>
                <c:pt idx="70">
                  <c:v>15.590225275847978</c:v>
                </c:pt>
                <c:pt idx="71">
                  <c:v>14.880935645110902</c:v>
                </c:pt>
                <c:pt idx="72">
                  <c:v>14.170823041988687</c:v>
                </c:pt>
                <c:pt idx="73">
                  <c:v>13.471568161769696</c:v>
                </c:pt>
                <c:pt idx="74">
                  <c:v>12.782148911925738</c:v>
                </c:pt>
                <c:pt idx="75">
                  <c:v>12.099760506357987</c:v>
                </c:pt>
                <c:pt idx="76">
                  <c:v>11.428811223667044</c:v>
                </c:pt>
                <c:pt idx="77">
                  <c:v>10.771519073466488</c:v>
                </c:pt>
                <c:pt idx="78">
                  <c:v>10.127931352763568</c:v>
                </c:pt>
                <c:pt idx="79">
                  <c:v>9.500276238605158</c:v>
                </c:pt>
                <c:pt idx="80">
                  <c:v>8.894745322862425</c:v>
                </c:pt>
                <c:pt idx="81">
                  <c:v>8.307035962773814</c:v>
                </c:pt>
                <c:pt idx="82">
                  <c:v>7.745757137218787</c:v>
                </c:pt>
                <c:pt idx="83">
                  <c:v>7.2047984491476305</c:v>
                </c:pt>
                <c:pt idx="84">
                  <c:v>6.688053049943222</c:v>
                </c:pt>
                <c:pt idx="85">
                  <c:v>6.19948967756901</c:v>
                </c:pt>
                <c:pt idx="86">
                  <c:v>5.741712180871333</c:v>
                </c:pt>
                <c:pt idx="87">
                  <c:v>5.308304011259676</c:v>
                </c:pt>
                <c:pt idx="88">
                  <c:v>4.9096465670129215</c:v>
                </c:pt>
                <c:pt idx="89">
                  <c:v>4.538866572576268</c:v>
                </c:pt>
                <c:pt idx="90">
                  <c:v>4.186767731911141</c:v>
                </c:pt>
                <c:pt idx="91">
                  <c:v>3.8628186652089647</c:v>
                </c:pt>
                <c:pt idx="92">
                  <c:v>3.5552525918379576</c:v>
                </c:pt>
                <c:pt idx="93">
                  <c:v>3.2874600698313645</c:v>
                </c:pt>
                <c:pt idx="94">
                  <c:v>3.051538097491718</c:v>
                </c:pt>
                <c:pt idx="95">
                  <c:v>2.8329624134520275</c:v>
                </c:pt>
                <c:pt idx="96">
                  <c:v>2.622455733907</c:v>
                </c:pt>
                <c:pt idx="97">
                  <c:v>2.4236380214269433</c:v>
                </c:pt>
                <c:pt idx="98">
                  <c:v>2.254242819843342</c:v>
                </c:pt>
                <c:pt idx="99">
                  <c:v>2.1142996108949417</c:v>
                </c:pt>
                <c:pt idx="100">
                  <c:v>1.951255539143279</c:v>
                </c:pt>
                <c:pt idx="101">
                  <c:v>1.7482837528604118</c:v>
                </c:pt>
                <c:pt idx="102">
                  <c:v>1.505514705882353</c:v>
                </c:pt>
                <c:pt idx="103">
                  <c:v>1.1328358208955223</c:v>
                </c:pt>
                <c:pt idx="104">
                  <c:v>1.5</c:v>
                </c:pt>
              </c:numCache>
            </c:numRef>
          </c:yVal>
          <c:smooth val="0"/>
        </c:ser>
        <c:axId val="25362646"/>
        <c:axId val="26937223"/>
      </c:scatterChart>
      <c:valAx>
        <c:axId val="25362646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937223"/>
        <c:crosses val="autoZero"/>
        <c:crossBetween val="midCat"/>
        <c:dispUnits/>
        <c:majorUnit val="5"/>
        <c:minorUnit val="1"/>
      </c:valAx>
      <c:valAx>
        <c:axId val="26937223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362646"/>
        <c:crosses val="autoZero"/>
        <c:crossBetween val="midCat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0.37275</cdr:x>
      <cdr:y>0.4755</cdr:y>
    </cdr:from>
    <cdr:to>
      <cdr:x>0.41175</cdr:x>
      <cdr:y>0.51525</cdr:y>
    </cdr:to>
    <cdr:sp>
      <cdr:nvSpPr>
        <cdr:cNvPr id="1" name="Text Box 1"/>
        <cdr:cNvSpPr txBox="1">
          <a:spLocks noChangeArrowheads="1"/>
        </cdr:cNvSpPr>
      </cdr:nvSpPr>
      <cdr:spPr>
        <a:xfrm>
          <a:off x="3438525" y="2733675"/>
          <a:ext cx="361950" cy="228600"/>
        </a:xfrm>
        <a:prstGeom prst="rect">
          <a:avLst/>
        </a:prstGeom>
        <a:solidFill>
          <a:srgbClr val="FF00FF"/>
        </a:solidFill>
        <a:ln w="0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1901</a:t>
          </a:r>
        </a:p>
      </cdr:txBody>
    </cdr:sp>
  </cdr:relSizeAnchor>
  <cdr:relSizeAnchor xmlns:cdr="http://schemas.openxmlformats.org/drawingml/2006/chartDrawing">
    <cdr:from>
      <cdr:x>0.41725</cdr:x>
      <cdr:y>0.4755</cdr:y>
    </cdr:from>
    <cdr:to>
      <cdr:x>0.47075</cdr:x>
      <cdr:y>0.4965</cdr:y>
    </cdr:to>
    <cdr:sp>
      <cdr:nvSpPr>
        <cdr:cNvPr id="2" name="Line 2"/>
        <cdr:cNvSpPr>
          <a:spLocks/>
        </cdr:cNvSpPr>
      </cdr:nvSpPr>
      <cdr:spPr>
        <a:xfrm flipV="1">
          <a:off x="3857625" y="2733675"/>
          <a:ext cx="4953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0.48425</cdr:x>
      <cdr:y>0.32375</cdr:y>
    </cdr:from>
    <cdr:to>
      <cdr:x>0.52875</cdr:x>
      <cdr:y>0.37825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4476750" y="1857375"/>
          <a:ext cx="409575" cy="314325"/>
        </a:xfrm>
        <a:prstGeom prst="rect">
          <a:avLst/>
        </a:prstGeom>
        <a:solidFill>
          <a:srgbClr val="00FF00"/>
        </a:solidFill>
        <a:ln w="0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1951</a:t>
          </a:r>
        </a:p>
      </cdr:txBody>
    </cdr:sp>
  </cdr:relSizeAnchor>
  <cdr:relSizeAnchor xmlns:cdr="http://schemas.openxmlformats.org/drawingml/2006/chartDrawing">
    <cdr:from>
      <cdr:x>0.53075</cdr:x>
      <cdr:y>0.344</cdr:y>
    </cdr:from>
    <cdr:to>
      <cdr:x>0.575</cdr:x>
      <cdr:y>0.354</cdr:y>
    </cdr:to>
    <cdr:sp>
      <cdr:nvSpPr>
        <cdr:cNvPr id="4" name="Line 4"/>
        <cdr:cNvSpPr>
          <a:spLocks/>
        </cdr:cNvSpPr>
      </cdr:nvSpPr>
      <cdr:spPr>
        <a:xfrm flipV="1">
          <a:off x="4905375" y="1971675"/>
          <a:ext cx="4095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0.684</cdr:x>
      <cdr:y>0.21325</cdr:y>
    </cdr:from>
    <cdr:to>
      <cdr:x>0.72575</cdr:x>
      <cdr:y>0.26225</cdr:y>
    </cdr:to>
    <cdr:sp>
      <cdr:nvSpPr>
        <cdr:cNvPr id="5" name="Text Box 5"/>
        <cdr:cNvSpPr txBox="1">
          <a:spLocks noChangeArrowheads="1"/>
        </cdr:cNvSpPr>
      </cdr:nvSpPr>
      <cdr:spPr>
        <a:xfrm>
          <a:off x="6324600" y="1219200"/>
          <a:ext cx="390525" cy="285750"/>
        </a:xfrm>
        <a:prstGeom prst="rect">
          <a:avLst/>
        </a:prstGeom>
        <a:solidFill>
          <a:srgbClr val="FF0000"/>
        </a:solidFill>
        <a:ln w="0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2001</a:t>
          </a:r>
        </a:p>
      </cdr:txBody>
    </cdr:sp>
  </cdr:relSizeAnchor>
  <cdr:relSizeAnchor xmlns:cdr="http://schemas.openxmlformats.org/drawingml/2006/chartDrawing">
    <cdr:from>
      <cdr:x>0.62125</cdr:x>
      <cdr:y>0.242</cdr:y>
    </cdr:from>
    <cdr:to>
      <cdr:x>0.673</cdr:x>
      <cdr:y>0.245</cdr:y>
    </cdr:to>
    <cdr:sp>
      <cdr:nvSpPr>
        <cdr:cNvPr id="6" name="Line 6"/>
        <cdr:cNvSpPr>
          <a:spLocks/>
        </cdr:cNvSpPr>
      </cdr:nvSpPr>
      <cdr:spPr>
        <a:xfrm flipH="1" flipV="1">
          <a:off x="5743575" y="1390650"/>
          <a:ext cx="4762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0.0015</cdr:x>
      <cdr:y>0.076</cdr:y>
    </cdr:from>
    <cdr:to>
      <cdr:x>0.04825</cdr:x>
      <cdr:y>0.13475</cdr:y>
    </cdr:to>
    <cdr:sp>
      <cdr:nvSpPr>
        <cdr:cNvPr id="7" name="Text Box 7"/>
        <cdr:cNvSpPr txBox="1">
          <a:spLocks noChangeArrowheads="1"/>
        </cdr:cNvSpPr>
      </cdr:nvSpPr>
      <cdr:spPr>
        <a:xfrm>
          <a:off x="9525" y="428625"/>
          <a:ext cx="4286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</a:p>
      </cdr:txBody>
    </cdr:sp>
  </cdr:relSizeAnchor>
  <cdr:relSizeAnchor xmlns:cdr="http://schemas.openxmlformats.org/drawingml/2006/chartDrawing">
    <cdr:from>
      <cdr:x>0.94875</cdr:x>
      <cdr:y>0.968</cdr:y>
    </cdr:from>
    <cdr:to>
      <cdr:x>0.98225</cdr:x>
      <cdr:y>0.9995</cdr:y>
    </cdr:to>
    <cdr:sp>
      <cdr:nvSpPr>
        <cdr:cNvPr id="8" name="Text Box 8"/>
        <cdr:cNvSpPr txBox="1">
          <a:spLocks noChangeArrowheads="1"/>
        </cdr:cNvSpPr>
      </cdr:nvSpPr>
      <cdr:spPr>
        <a:xfrm>
          <a:off x="8772525" y="556260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Âge</a:t>
          </a:r>
        </a:p>
      </cdr:txBody>
    </cdr:sp>
  </cdr:relSizeAnchor>
  <cdr:relSizeAnchor xmlns:cdr="http://schemas.openxmlformats.org/drawingml/2006/chartDrawing">
    <cdr:from>
      <cdr:x>0.079</cdr:x>
      <cdr:y>0.968</cdr:y>
    </cdr:from>
    <cdr:to>
      <cdr:x>0.176</cdr:x>
      <cdr:y>1</cdr:y>
    </cdr:to>
    <cdr:sp>
      <cdr:nvSpPr>
        <cdr:cNvPr id="9" name="Text Box 9"/>
        <cdr:cNvSpPr txBox="1">
          <a:spLocks noChangeArrowheads="1"/>
        </cdr:cNvSpPr>
      </cdr:nvSpPr>
      <cdr:spPr>
        <a:xfrm>
          <a:off x="723900" y="5562600"/>
          <a:ext cx="895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 INED</a:t>
          </a:r>
        </a:p>
      </cdr:txBody>
    </cdr:sp>
  </cdr:relSizeAnchor>
  <cdr:relSizeAnchor xmlns:cdr="http://schemas.openxmlformats.org/drawingml/2006/chartDrawing">
    <cdr:from>
      <cdr:x>0.079</cdr:x>
      <cdr:y>0.12525</cdr:y>
    </cdr:from>
    <cdr:to>
      <cdr:x>0.079</cdr:x>
      <cdr:y>0.12525</cdr:y>
    </cdr:to>
    <cdr:sp>
      <cdr:nvSpPr>
        <cdr:cNvPr id="10" name="Line 10"/>
        <cdr:cNvSpPr>
          <a:spLocks/>
        </cdr:cNvSpPr>
      </cdr:nvSpPr>
      <cdr:spPr>
        <a:xfrm>
          <a:off x="72390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0.079</cdr:x>
      <cdr:y>0.12325</cdr:y>
    </cdr:from>
    <cdr:to>
      <cdr:x>0.98225</cdr:x>
      <cdr:y>0.9105</cdr:y>
    </cdr:to>
    <cdr:sp>
      <cdr:nvSpPr>
        <cdr:cNvPr id="11" name="Freeform 14"/>
        <cdr:cNvSpPr>
          <a:spLocks/>
        </cdr:cNvSpPr>
      </cdr:nvSpPr>
      <cdr:spPr>
        <a:xfrm>
          <a:off x="723900" y="704850"/>
          <a:ext cx="8353425" cy="4524375"/>
        </a:xfrm>
        <a:custGeom>
          <a:pathLst>
            <a:path h="4367152" w="8359428">
              <a:moveTo>
                <a:pt x="0" y="21067"/>
              </a:moveTo>
              <a:cubicBezTo>
                <a:pt x="2024476" y="860"/>
                <a:pt x="4123673" y="0"/>
                <a:pt x="5342562" y="77025"/>
              </a:cubicBezTo>
              <a:cubicBezTo>
                <a:pt x="6561451" y="154050"/>
                <a:pt x="6869675" y="269247"/>
                <a:pt x="7313332" y="483215"/>
              </a:cubicBezTo>
              <a:cubicBezTo>
                <a:pt x="7756989" y="697183"/>
                <a:pt x="7847277" y="960926"/>
                <a:pt x="8004503" y="1360835"/>
              </a:cubicBezTo>
              <a:cubicBezTo>
                <a:pt x="8161729" y="1760744"/>
                <a:pt x="8214519" y="2632094"/>
                <a:pt x="8256687" y="2882666"/>
              </a:cubicBezTo>
              <a:cubicBezTo>
                <a:pt x="8298855" y="3133238"/>
                <a:pt x="8249727" y="2778686"/>
                <a:pt x="8257510" y="2864270"/>
              </a:cubicBezTo>
              <a:cubicBezTo>
                <a:pt x="8265293" y="2949854"/>
                <a:pt x="8291070" y="3223490"/>
                <a:pt x="8303387" y="3396167"/>
              </a:cubicBezTo>
              <a:cubicBezTo>
                <a:pt x="8315704" y="3568844"/>
                <a:pt x="8322068" y="3738501"/>
                <a:pt x="8331408" y="3900332"/>
              </a:cubicBezTo>
              <a:cubicBezTo>
                <a:pt x="8340748" y="4062163"/>
                <a:pt x="8353591" y="4269898"/>
                <a:pt x="8359428" y="4367152"/>
              </a:cubicBezTo>
            </a:path>
          </a:pathLst>
        </a:custGeom>
        <a:noFill/>
        <a:ln w="285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0.839</cdr:x>
      <cdr:y>0.37575</cdr:y>
    </cdr:from>
    <cdr:to>
      <cdr:x>0.89525</cdr:x>
      <cdr:y>0.4335</cdr:y>
    </cdr:to>
    <cdr:sp>
      <cdr:nvSpPr>
        <cdr:cNvPr id="12" name="Text Box 5"/>
        <cdr:cNvSpPr txBox="1">
          <a:spLocks noChangeArrowheads="1"/>
        </cdr:cNvSpPr>
      </cdr:nvSpPr>
      <cdr:spPr>
        <a:xfrm>
          <a:off x="7753350" y="2152650"/>
          <a:ext cx="523875" cy="333375"/>
        </a:xfrm>
        <a:prstGeom prst="rect">
          <a:avLst/>
        </a:prstGeom>
        <a:solidFill>
          <a:srgbClr val="4F81BD"/>
        </a:solidFill>
        <a:ln w="0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2015</a:t>
          </a:r>
        </a:p>
      </cdr:txBody>
    </cdr:sp>
  </cdr:relSizeAnchor>
  <cdr:relSizeAnchor xmlns:cdr="http://schemas.openxmlformats.org/drawingml/2006/chartDrawing">
    <cdr:from>
      <cdr:x>0.77925</cdr:x>
      <cdr:y>0.4</cdr:y>
    </cdr:from>
    <cdr:to>
      <cdr:x>0.83175</cdr:x>
      <cdr:y>0.403</cdr:y>
    </cdr:to>
    <cdr:sp>
      <cdr:nvSpPr>
        <cdr:cNvPr id="13" name="Line 6"/>
        <cdr:cNvSpPr>
          <a:spLocks/>
        </cdr:cNvSpPr>
      </cdr:nvSpPr>
      <cdr:spPr>
        <a:xfrm flipH="1" flipV="1">
          <a:off x="7200900" y="2295525"/>
          <a:ext cx="4857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0.9085</cdr:x>
      <cdr:y>0.8575</cdr:y>
    </cdr:from>
    <cdr:to>
      <cdr:x>0.956</cdr:x>
      <cdr:y>0.89775</cdr:y>
    </cdr:to>
    <cdr:sp>
      <cdr:nvSpPr>
        <cdr:cNvPr id="1" name="Text Box 1"/>
        <cdr:cNvSpPr txBox="1">
          <a:spLocks noChangeArrowheads="1"/>
        </cdr:cNvSpPr>
      </cdr:nvSpPr>
      <cdr:spPr>
        <a:xfrm>
          <a:off x="8401050" y="4924425"/>
          <a:ext cx="4381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Âge</a:t>
          </a:r>
        </a:p>
      </cdr:txBody>
    </cdr:sp>
  </cdr:relSizeAnchor>
  <cdr:relSizeAnchor xmlns:cdr="http://schemas.openxmlformats.org/drawingml/2006/chartDrawing">
    <cdr:from>
      <cdr:x>0.0065</cdr:x>
      <cdr:y>0.0865</cdr:y>
    </cdr:from>
    <cdr:to>
      <cdr:x>0.07275</cdr:x>
      <cdr:y>0.119</cdr:y>
    </cdr:to>
    <cdr:sp>
      <cdr:nvSpPr>
        <cdr:cNvPr id="2" name="Text Box 2"/>
        <cdr:cNvSpPr txBox="1">
          <a:spLocks noChangeArrowheads="1"/>
        </cdr:cNvSpPr>
      </cdr:nvSpPr>
      <cdr:spPr>
        <a:xfrm>
          <a:off x="57150" y="495300"/>
          <a:ext cx="6096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x,x+1</a:t>
          </a:r>
        </a:p>
      </cdr:txBody>
    </cdr:sp>
  </cdr:relSizeAnchor>
  <cdr:relSizeAnchor xmlns:cdr="http://schemas.openxmlformats.org/drawingml/2006/chartDrawing">
    <cdr:from>
      <cdr:x>0.05925</cdr:x>
      <cdr:y>0.94025</cdr:y>
    </cdr:from>
    <cdr:to>
      <cdr:x>0.15675</cdr:x>
      <cdr:y>0.9825</cdr:y>
    </cdr:to>
    <cdr:sp>
      <cdr:nvSpPr>
        <cdr:cNvPr id="3" name="Text Box 3"/>
        <cdr:cNvSpPr txBox="1">
          <a:spLocks noChangeArrowheads="1"/>
        </cdr:cNvSpPr>
      </cdr:nvSpPr>
      <cdr:spPr>
        <a:xfrm>
          <a:off x="542925" y="5400675"/>
          <a:ext cx="9048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 INED</a:t>
          </a:r>
        </a:p>
      </cdr:txBody>
    </cdr:sp>
  </cdr:relSizeAnchor>
  <cdr:relSizeAnchor xmlns:cdr="http://schemas.openxmlformats.org/drawingml/2006/chartDrawing">
    <cdr:from>
      <cdr:x>0.1135</cdr:x>
      <cdr:y>0.413</cdr:y>
    </cdr:from>
    <cdr:to>
      <cdr:x>0.15925</cdr:x>
      <cdr:y>0.46075</cdr:y>
    </cdr:to>
    <cdr:sp>
      <cdr:nvSpPr>
        <cdr:cNvPr id="4" name="Text Box 4"/>
        <cdr:cNvSpPr txBox="1">
          <a:spLocks noChangeArrowheads="1"/>
        </cdr:cNvSpPr>
      </cdr:nvSpPr>
      <cdr:spPr>
        <a:xfrm>
          <a:off x="1047750" y="2371725"/>
          <a:ext cx="419100" cy="276225"/>
        </a:xfrm>
        <a:prstGeom prst="rect">
          <a:avLst/>
        </a:prstGeom>
        <a:solidFill>
          <a:srgbClr val="FF00FF"/>
        </a:solidFill>
        <a:ln w="0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1901</a:t>
          </a:r>
        </a:p>
      </cdr:txBody>
    </cdr:sp>
  </cdr:relSizeAnchor>
  <cdr:relSizeAnchor xmlns:cdr="http://schemas.openxmlformats.org/drawingml/2006/chartDrawing">
    <cdr:from>
      <cdr:x>0.072</cdr:x>
      <cdr:y>0.4335</cdr:y>
    </cdr:from>
    <cdr:to>
      <cdr:x>0.10325</cdr:x>
      <cdr:y>0.4335</cdr:y>
    </cdr:to>
    <cdr:sp>
      <cdr:nvSpPr>
        <cdr:cNvPr id="5" name="Line 5"/>
        <cdr:cNvSpPr>
          <a:spLocks/>
        </cdr:cNvSpPr>
      </cdr:nvSpPr>
      <cdr:spPr>
        <a:xfrm flipH="1">
          <a:off x="657225" y="24860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0.48675</cdr:x>
      <cdr:y>0.6785</cdr:y>
    </cdr:from>
    <cdr:to>
      <cdr:x>0.5375</cdr:x>
      <cdr:y>0.718</cdr:y>
    </cdr:to>
    <cdr:sp>
      <cdr:nvSpPr>
        <cdr:cNvPr id="6" name="Text Box 6"/>
        <cdr:cNvSpPr txBox="1">
          <a:spLocks noChangeArrowheads="1"/>
        </cdr:cNvSpPr>
      </cdr:nvSpPr>
      <cdr:spPr>
        <a:xfrm>
          <a:off x="4495800" y="3895725"/>
          <a:ext cx="466725" cy="228600"/>
        </a:xfrm>
        <a:prstGeom prst="rect">
          <a:avLst/>
        </a:prstGeom>
        <a:solidFill>
          <a:srgbClr val="00FF00"/>
        </a:solidFill>
        <a:ln w="0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1951</a:t>
          </a:r>
        </a:p>
      </cdr:txBody>
    </cdr:sp>
  </cdr:relSizeAnchor>
  <cdr:relSizeAnchor xmlns:cdr="http://schemas.openxmlformats.org/drawingml/2006/chartDrawing">
    <cdr:from>
      <cdr:x>0.51725</cdr:x>
      <cdr:y>0.73775</cdr:y>
    </cdr:from>
    <cdr:to>
      <cdr:x>0.55025</cdr:x>
      <cdr:y>0.76125</cdr:y>
    </cdr:to>
    <cdr:sp>
      <cdr:nvSpPr>
        <cdr:cNvPr id="7" name="Line 7"/>
        <cdr:cNvSpPr>
          <a:spLocks/>
        </cdr:cNvSpPr>
      </cdr:nvSpPr>
      <cdr:spPr>
        <a:xfrm>
          <a:off x="4781550" y="4238625"/>
          <a:ext cx="3048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</cdr:x>
      <cdr:y>0.62475</cdr:y>
    </cdr:from>
    <cdr:to>
      <cdr:x>0.6785</cdr:x>
      <cdr:y>0.6655</cdr:y>
    </cdr:to>
    <cdr:sp>
      <cdr:nvSpPr>
        <cdr:cNvPr id="8" name="Text Box 8"/>
        <cdr:cNvSpPr txBox="1">
          <a:spLocks noChangeArrowheads="1"/>
        </cdr:cNvSpPr>
      </cdr:nvSpPr>
      <cdr:spPr>
        <a:xfrm>
          <a:off x="5819775" y="3590925"/>
          <a:ext cx="447675" cy="238125"/>
        </a:xfrm>
        <a:prstGeom prst="rect">
          <a:avLst/>
        </a:prstGeom>
        <a:solidFill>
          <a:srgbClr val="FF0000"/>
        </a:solidFill>
        <a:ln w="0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2001</a:t>
          </a:r>
        </a:p>
      </cdr:txBody>
    </cdr:sp>
  </cdr:relSizeAnchor>
  <cdr:relSizeAnchor xmlns:cdr="http://schemas.openxmlformats.org/drawingml/2006/chartDrawing">
    <cdr:from>
      <cdr:x>0.65475</cdr:x>
      <cdr:y>0.66775</cdr:y>
    </cdr:from>
    <cdr:to>
      <cdr:x>0.68275</cdr:x>
      <cdr:y>0.70875</cdr:y>
    </cdr:to>
    <cdr:sp>
      <cdr:nvSpPr>
        <cdr:cNvPr id="9" name="Line 9"/>
        <cdr:cNvSpPr>
          <a:spLocks/>
        </cdr:cNvSpPr>
      </cdr:nvSpPr>
      <cdr:spPr>
        <a:xfrm>
          <a:off x="6048375" y="3838575"/>
          <a:ext cx="2571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0.75225</cdr:x>
      <cdr:y>0.6095</cdr:y>
    </cdr:from>
    <cdr:to>
      <cdr:x>0.8015</cdr:x>
      <cdr:y>0.6505</cdr:y>
    </cdr:to>
    <cdr:sp>
      <cdr:nvSpPr>
        <cdr:cNvPr id="10" name="Text Box 8"/>
        <cdr:cNvSpPr txBox="1">
          <a:spLocks noChangeArrowheads="1"/>
        </cdr:cNvSpPr>
      </cdr:nvSpPr>
      <cdr:spPr>
        <a:xfrm>
          <a:off x="6953250" y="3505200"/>
          <a:ext cx="457200" cy="238125"/>
        </a:xfrm>
        <a:prstGeom prst="rect">
          <a:avLst/>
        </a:prstGeom>
        <a:solidFill>
          <a:srgbClr val="4F81BD"/>
        </a:solidFill>
        <a:ln w="0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2015</a:t>
          </a:r>
        </a:p>
      </cdr:txBody>
    </cdr:sp>
  </cdr:relSizeAnchor>
  <cdr:relSizeAnchor xmlns:cdr="http://schemas.openxmlformats.org/drawingml/2006/chartDrawing">
    <cdr:from>
      <cdr:x>0.754</cdr:x>
      <cdr:y>0.65875</cdr:y>
    </cdr:from>
    <cdr:to>
      <cdr:x>0.77775</cdr:x>
      <cdr:y>0.6915</cdr:y>
    </cdr:to>
    <cdr:sp>
      <cdr:nvSpPr>
        <cdr:cNvPr id="11" name="Line 9"/>
        <cdr:cNvSpPr>
          <a:spLocks/>
        </cdr:cNvSpPr>
      </cdr:nvSpPr>
      <cdr:spPr>
        <a:xfrm flipH="1">
          <a:off x="6972300" y="3781425"/>
          <a:ext cx="2190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0.0085</cdr:x>
      <cdr:y>0.04825</cdr:y>
    </cdr:from>
    <cdr:to>
      <cdr:x>0.0715</cdr:x>
      <cdr:y>0.10375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276225"/>
          <a:ext cx="5810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</a:t>
          </a:r>
          <a:r>
            <a:rPr lang="en-US" cap="none" sz="11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</a:p>
      </cdr:txBody>
    </cdr:sp>
  </cdr:relSizeAnchor>
  <cdr:relSizeAnchor xmlns:cdr="http://schemas.openxmlformats.org/drawingml/2006/chartDrawing">
    <cdr:from>
      <cdr:x>0.945</cdr:x>
      <cdr:y>0.9355</cdr:y>
    </cdr:from>
    <cdr:to>
      <cdr:x>0.97625</cdr:x>
      <cdr:y>0.9745</cdr:y>
    </cdr:to>
    <cdr:sp>
      <cdr:nvSpPr>
        <cdr:cNvPr id="2" name="Text Box 2"/>
        <cdr:cNvSpPr txBox="1">
          <a:spLocks noChangeArrowheads="1"/>
        </cdr:cNvSpPr>
      </cdr:nvSpPr>
      <cdr:spPr>
        <a:xfrm>
          <a:off x="8734425" y="5381625"/>
          <a:ext cx="2857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Âge</a:t>
          </a:r>
        </a:p>
      </cdr:txBody>
    </cdr:sp>
  </cdr:relSizeAnchor>
  <cdr:relSizeAnchor xmlns:cdr="http://schemas.openxmlformats.org/drawingml/2006/chartDrawing">
    <cdr:from>
      <cdr:x>0.076</cdr:x>
      <cdr:y>0.95</cdr:y>
    </cdr:from>
    <cdr:to>
      <cdr:x>0.1695</cdr:x>
      <cdr:y>0.98925</cdr:y>
    </cdr:to>
    <cdr:sp>
      <cdr:nvSpPr>
        <cdr:cNvPr id="3" name="Text Box 4"/>
        <cdr:cNvSpPr txBox="1">
          <a:spLocks noChangeArrowheads="1"/>
        </cdr:cNvSpPr>
      </cdr:nvSpPr>
      <cdr:spPr>
        <a:xfrm>
          <a:off x="695325" y="5457825"/>
          <a:ext cx="866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 INED</a:t>
          </a:r>
        </a:p>
      </cdr:txBody>
    </cdr:sp>
  </cdr:relSizeAnchor>
  <cdr:relSizeAnchor xmlns:cdr="http://schemas.openxmlformats.org/drawingml/2006/chartDrawing">
    <cdr:from>
      <cdr:x>0.33375</cdr:x>
      <cdr:y>0.34425</cdr:y>
    </cdr:from>
    <cdr:to>
      <cdr:x>0.383</cdr:x>
      <cdr:y>0.38575</cdr:y>
    </cdr:to>
    <cdr:sp>
      <cdr:nvSpPr>
        <cdr:cNvPr id="4" name="Text Box 5"/>
        <cdr:cNvSpPr txBox="1">
          <a:spLocks noChangeArrowheads="1"/>
        </cdr:cNvSpPr>
      </cdr:nvSpPr>
      <cdr:spPr>
        <a:xfrm>
          <a:off x="3086100" y="1971675"/>
          <a:ext cx="457200" cy="238125"/>
        </a:xfrm>
        <a:prstGeom prst="rect">
          <a:avLst/>
        </a:prstGeom>
        <a:solidFill>
          <a:srgbClr val="FF00FF"/>
        </a:solidFill>
        <a:ln w="0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1901</a:t>
          </a:r>
        </a:p>
      </cdr:txBody>
    </cdr:sp>
  </cdr:relSizeAnchor>
  <cdr:relSizeAnchor xmlns:cdr="http://schemas.openxmlformats.org/drawingml/2006/chartDrawing">
    <cdr:from>
      <cdr:x>0.3615</cdr:x>
      <cdr:y>0.4005</cdr:y>
    </cdr:from>
    <cdr:to>
      <cdr:x>0.38825</cdr:x>
      <cdr:y>0.42825</cdr:y>
    </cdr:to>
    <cdr:sp>
      <cdr:nvSpPr>
        <cdr:cNvPr id="5" name="Line 6"/>
        <cdr:cNvSpPr>
          <a:spLocks/>
        </cdr:cNvSpPr>
      </cdr:nvSpPr>
      <cdr:spPr>
        <a:xfrm>
          <a:off x="3343275" y="2295525"/>
          <a:ext cx="2476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0.13375</cdr:x>
      <cdr:y>0.53375</cdr:y>
    </cdr:from>
    <cdr:to>
      <cdr:x>0.18375</cdr:x>
      <cdr:y>0.5785</cdr:y>
    </cdr:to>
    <cdr:sp>
      <cdr:nvSpPr>
        <cdr:cNvPr id="6" name="Text Box 7"/>
        <cdr:cNvSpPr txBox="1">
          <a:spLocks noChangeArrowheads="1"/>
        </cdr:cNvSpPr>
      </cdr:nvSpPr>
      <cdr:spPr>
        <a:xfrm>
          <a:off x="1228725" y="3067050"/>
          <a:ext cx="466725" cy="257175"/>
        </a:xfrm>
        <a:prstGeom prst="rect">
          <a:avLst/>
        </a:prstGeom>
        <a:solidFill>
          <a:srgbClr val="00FF00"/>
        </a:solidFill>
        <a:ln w="0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1951</a:t>
          </a:r>
        </a:p>
      </cdr:txBody>
    </cdr:sp>
  </cdr:relSizeAnchor>
  <cdr:relSizeAnchor xmlns:cdr="http://schemas.openxmlformats.org/drawingml/2006/chartDrawing">
    <cdr:from>
      <cdr:x>0.1845</cdr:x>
      <cdr:y>0.56375</cdr:y>
    </cdr:from>
    <cdr:to>
      <cdr:x>0.223</cdr:x>
      <cdr:y>0.576</cdr:y>
    </cdr:to>
    <cdr:sp>
      <cdr:nvSpPr>
        <cdr:cNvPr id="7" name="Line 8"/>
        <cdr:cNvSpPr>
          <a:spLocks/>
        </cdr:cNvSpPr>
      </cdr:nvSpPr>
      <cdr:spPr>
        <a:xfrm>
          <a:off x="1704975" y="3238500"/>
          <a:ext cx="3524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0.27575</cdr:x>
      <cdr:y>0.67475</cdr:y>
    </cdr:from>
    <cdr:to>
      <cdr:x>0.32125</cdr:x>
      <cdr:y>0.7185</cdr:y>
    </cdr:to>
    <cdr:sp>
      <cdr:nvSpPr>
        <cdr:cNvPr id="8" name="Text Box 9"/>
        <cdr:cNvSpPr txBox="1">
          <a:spLocks noChangeArrowheads="1"/>
        </cdr:cNvSpPr>
      </cdr:nvSpPr>
      <cdr:spPr>
        <a:xfrm>
          <a:off x="2543175" y="3876675"/>
          <a:ext cx="419100" cy="247650"/>
        </a:xfrm>
        <a:prstGeom prst="rect">
          <a:avLst/>
        </a:prstGeom>
        <a:solidFill>
          <a:srgbClr val="FF0000"/>
        </a:solidFill>
        <a:ln w="0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2001</a:t>
          </a:r>
        </a:p>
      </cdr:txBody>
    </cdr:sp>
  </cdr:relSizeAnchor>
  <cdr:relSizeAnchor xmlns:cdr="http://schemas.openxmlformats.org/drawingml/2006/chartDrawing">
    <cdr:from>
      <cdr:x>0.21575</cdr:x>
      <cdr:y>0.6755</cdr:y>
    </cdr:from>
    <cdr:to>
      <cdr:x>0.25325</cdr:x>
      <cdr:y>0.69925</cdr:y>
    </cdr:to>
    <cdr:sp>
      <cdr:nvSpPr>
        <cdr:cNvPr id="9" name="Line 10"/>
        <cdr:cNvSpPr>
          <a:spLocks/>
        </cdr:cNvSpPr>
      </cdr:nvSpPr>
      <cdr:spPr>
        <a:xfrm flipH="1" flipV="1">
          <a:off x="1990725" y="3886200"/>
          <a:ext cx="3429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0.5465</cdr:x>
      <cdr:y>0.54225</cdr:y>
    </cdr:from>
    <cdr:to>
      <cdr:x>0.591</cdr:x>
      <cdr:y>0.58625</cdr:y>
    </cdr:to>
    <cdr:sp>
      <cdr:nvSpPr>
        <cdr:cNvPr id="10" name="Text Box 9"/>
        <cdr:cNvSpPr txBox="1">
          <a:spLocks noChangeArrowheads="1"/>
        </cdr:cNvSpPr>
      </cdr:nvSpPr>
      <cdr:spPr>
        <a:xfrm>
          <a:off x="5048250" y="3114675"/>
          <a:ext cx="409575" cy="257175"/>
        </a:xfrm>
        <a:prstGeom prst="rect">
          <a:avLst/>
        </a:prstGeom>
        <a:solidFill>
          <a:srgbClr val="4F81BD"/>
        </a:solidFill>
        <a:ln w="0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2015</a:t>
          </a:r>
        </a:p>
      </cdr:txBody>
    </cdr:sp>
  </cdr:relSizeAnchor>
  <cdr:relSizeAnchor xmlns:cdr="http://schemas.openxmlformats.org/drawingml/2006/chartDrawing">
    <cdr:from>
      <cdr:x>0.48575</cdr:x>
      <cdr:y>0.553</cdr:y>
    </cdr:from>
    <cdr:to>
      <cdr:x>0.533</cdr:x>
      <cdr:y>0.563</cdr:y>
    </cdr:to>
    <cdr:sp>
      <cdr:nvSpPr>
        <cdr:cNvPr id="11" name="Connecteur droit avec flèche 2"/>
        <cdr:cNvSpPr>
          <a:spLocks/>
        </cdr:cNvSpPr>
      </cdr:nvSpPr>
      <cdr:spPr>
        <a:xfrm flipH="1" flipV="1">
          <a:off x="4486275" y="3181350"/>
          <a:ext cx="438150" cy="571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0.00725</cdr:x>
      <cdr:y>0.10025</cdr:y>
    </cdr:from>
    <cdr:to>
      <cdr:x>0.04575</cdr:x>
      <cdr:y>0.13075</cdr:y>
    </cdr:to>
    <cdr:sp>
      <cdr:nvSpPr>
        <cdr:cNvPr id="1" name="Text Box 1"/>
        <cdr:cNvSpPr txBox="1">
          <a:spLocks noChangeArrowheads="1"/>
        </cdr:cNvSpPr>
      </cdr:nvSpPr>
      <cdr:spPr>
        <a:xfrm>
          <a:off x="66675" y="571500"/>
          <a:ext cx="3524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  <a:r>
            <a:rPr lang="en-US" cap="none" sz="11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</a:p>
      </cdr:txBody>
    </cdr:sp>
  </cdr:relSizeAnchor>
  <cdr:relSizeAnchor xmlns:cdr="http://schemas.openxmlformats.org/drawingml/2006/chartDrawing">
    <cdr:from>
      <cdr:x>0.94575</cdr:x>
      <cdr:y>0.93975</cdr:y>
    </cdr:from>
    <cdr:to>
      <cdr:x>0.97825</cdr:x>
      <cdr:y>0.979</cdr:y>
    </cdr:to>
    <cdr:sp>
      <cdr:nvSpPr>
        <cdr:cNvPr id="2" name="Text Box 2"/>
        <cdr:cNvSpPr txBox="1">
          <a:spLocks noChangeArrowheads="1"/>
        </cdr:cNvSpPr>
      </cdr:nvSpPr>
      <cdr:spPr>
        <a:xfrm>
          <a:off x="8743950" y="5400675"/>
          <a:ext cx="3048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Âge</a:t>
          </a:r>
        </a:p>
      </cdr:txBody>
    </cdr:sp>
  </cdr:relSizeAnchor>
  <cdr:relSizeAnchor xmlns:cdr="http://schemas.openxmlformats.org/drawingml/2006/chartDrawing">
    <cdr:from>
      <cdr:x>0.0495</cdr:x>
      <cdr:y>0.93975</cdr:y>
    </cdr:from>
    <cdr:to>
      <cdr:x>0.14375</cdr:x>
      <cdr:y>0.979</cdr:y>
    </cdr:to>
    <cdr:sp>
      <cdr:nvSpPr>
        <cdr:cNvPr id="3" name="Text Box 3"/>
        <cdr:cNvSpPr txBox="1">
          <a:spLocks noChangeArrowheads="1"/>
        </cdr:cNvSpPr>
      </cdr:nvSpPr>
      <cdr:spPr>
        <a:xfrm>
          <a:off x="457200" y="5400675"/>
          <a:ext cx="8763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 INED</a:t>
          </a:r>
        </a:p>
      </cdr:txBody>
    </cdr:sp>
  </cdr:relSizeAnchor>
  <cdr:relSizeAnchor xmlns:cdr="http://schemas.openxmlformats.org/drawingml/2006/chartDrawing">
    <cdr:from>
      <cdr:x>0.16975</cdr:x>
      <cdr:y>0.555</cdr:y>
    </cdr:from>
    <cdr:to>
      <cdr:x>0.23025</cdr:x>
      <cdr:y>0.609</cdr:y>
    </cdr:to>
    <cdr:sp>
      <cdr:nvSpPr>
        <cdr:cNvPr id="4" name="Text Box 4"/>
        <cdr:cNvSpPr txBox="1">
          <a:spLocks noChangeArrowheads="1"/>
        </cdr:cNvSpPr>
      </cdr:nvSpPr>
      <cdr:spPr>
        <a:xfrm>
          <a:off x="1562100" y="3190875"/>
          <a:ext cx="561975" cy="314325"/>
        </a:xfrm>
        <a:prstGeom prst="rect">
          <a:avLst/>
        </a:prstGeom>
        <a:solidFill>
          <a:srgbClr val="FF00FF"/>
        </a:solidFill>
        <a:ln w="0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1901</a:t>
          </a:r>
        </a:p>
      </cdr:txBody>
    </cdr:sp>
  </cdr:relSizeAnchor>
  <cdr:relSizeAnchor xmlns:cdr="http://schemas.openxmlformats.org/drawingml/2006/chartDrawing">
    <cdr:from>
      <cdr:x>0.2395</cdr:x>
      <cdr:y>0.558</cdr:y>
    </cdr:from>
    <cdr:to>
      <cdr:x>0.27225</cdr:x>
      <cdr:y>0.5705</cdr:y>
    </cdr:to>
    <cdr:sp>
      <cdr:nvSpPr>
        <cdr:cNvPr id="5" name="Line 5"/>
        <cdr:cNvSpPr>
          <a:spLocks/>
        </cdr:cNvSpPr>
      </cdr:nvSpPr>
      <cdr:spPr>
        <a:xfrm flipV="1">
          <a:off x="2209800" y="3209925"/>
          <a:ext cx="3048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0.0505</cdr:x>
      <cdr:y>0.3365</cdr:y>
    </cdr:from>
    <cdr:to>
      <cdr:x>0.1065</cdr:x>
      <cdr:y>0.3885</cdr:y>
    </cdr:to>
    <cdr:sp>
      <cdr:nvSpPr>
        <cdr:cNvPr id="6" name="Text Box 6"/>
        <cdr:cNvSpPr txBox="1">
          <a:spLocks noChangeArrowheads="1"/>
        </cdr:cNvSpPr>
      </cdr:nvSpPr>
      <cdr:spPr>
        <a:xfrm>
          <a:off x="466725" y="1933575"/>
          <a:ext cx="514350" cy="295275"/>
        </a:xfrm>
        <a:prstGeom prst="rect">
          <a:avLst/>
        </a:prstGeom>
        <a:solidFill>
          <a:srgbClr val="00FF00"/>
        </a:solidFill>
        <a:ln w="0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1951</a:t>
          </a:r>
        </a:p>
      </cdr:txBody>
    </cdr:sp>
  </cdr:relSizeAnchor>
  <cdr:relSizeAnchor xmlns:cdr="http://schemas.openxmlformats.org/drawingml/2006/chartDrawing">
    <cdr:from>
      <cdr:x>0.112</cdr:x>
      <cdr:y>0.3745</cdr:y>
    </cdr:from>
    <cdr:to>
      <cdr:x>0.138</cdr:x>
      <cdr:y>0.3745</cdr:y>
    </cdr:to>
    <cdr:sp>
      <cdr:nvSpPr>
        <cdr:cNvPr id="7" name="Line 7"/>
        <cdr:cNvSpPr>
          <a:spLocks/>
        </cdr:cNvSpPr>
      </cdr:nvSpPr>
      <cdr:spPr>
        <a:xfrm>
          <a:off x="1028700" y="21526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0.1995</cdr:x>
      <cdr:y>0.25025</cdr:y>
    </cdr:from>
    <cdr:to>
      <cdr:x>0.249</cdr:x>
      <cdr:y>0.29775</cdr:y>
    </cdr:to>
    <cdr:sp>
      <cdr:nvSpPr>
        <cdr:cNvPr id="8" name="Text Box 8"/>
        <cdr:cNvSpPr txBox="1">
          <a:spLocks noChangeArrowheads="1"/>
        </cdr:cNvSpPr>
      </cdr:nvSpPr>
      <cdr:spPr>
        <a:xfrm>
          <a:off x="1838325" y="1438275"/>
          <a:ext cx="457200" cy="276225"/>
        </a:xfrm>
        <a:prstGeom prst="rect">
          <a:avLst/>
        </a:prstGeom>
        <a:solidFill>
          <a:srgbClr val="FF0000"/>
        </a:solidFill>
        <a:ln w="0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2001</a:t>
          </a:r>
        </a:p>
      </cdr:txBody>
    </cdr:sp>
  </cdr:relSizeAnchor>
  <cdr:relSizeAnchor xmlns:cdr="http://schemas.openxmlformats.org/drawingml/2006/chartDrawing">
    <cdr:from>
      <cdr:x>0.13525</cdr:x>
      <cdr:y>0.273</cdr:y>
    </cdr:from>
    <cdr:to>
      <cdr:x>0.194</cdr:x>
      <cdr:y>0.27525</cdr:y>
    </cdr:to>
    <cdr:sp>
      <cdr:nvSpPr>
        <cdr:cNvPr id="9" name="Line 9"/>
        <cdr:cNvSpPr>
          <a:spLocks/>
        </cdr:cNvSpPr>
      </cdr:nvSpPr>
      <cdr:spPr>
        <a:xfrm flipH="1">
          <a:off x="1247775" y="1562100"/>
          <a:ext cx="542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0.3235</cdr:x>
      <cdr:y>0.335</cdr:y>
    </cdr:from>
    <cdr:to>
      <cdr:x>0.384</cdr:x>
      <cdr:y>0.38775</cdr:y>
    </cdr:to>
    <cdr:sp>
      <cdr:nvSpPr>
        <cdr:cNvPr id="10" name="ZoneTexte 1"/>
        <cdr:cNvSpPr txBox="1">
          <a:spLocks noChangeArrowheads="1"/>
        </cdr:cNvSpPr>
      </cdr:nvSpPr>
      <cdr:spPr>
        <a:xfrm>
          <a:off x="2990850" y="1924050"/>
          <a:ext cx="561975" cy="304800"/>
        </a:xfrm>
        <a:prstGeom prst="rect">
          <a:avLst/>
        </a:prstGeom>
        <a:solidFill>
          <a:srgbClr val="4F81BD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2015</a:t>
          </a:r>
        </a:p>
      </cdr:txBody>
    </cdr:sp>
  </cdr:relSizeAnchor>
  <cdr:relSizeAnchor xmlns:cdr="http://schemas.openxmlformats.org/drawingml/2006/chartDrawing">
    <cdr:from>
      <cdr:x>0.262</cdr:x>
      <cdr:y>0.3585</cdr:y>
    </cdr:from>
    <cdr:to>
      <cdr:x>0.31125</cdr:x>
      <cdr:y>0.36075</cdr:y>
    </cdr:to>
    <cdr:sp>
      <cdr:nvSpPr>
        <cdr:cNvPr id="11" name="Connecteur droit avec flèche 3"/>
        <cdr:cNvSpPr>
          <a:spLocks/>
        </cdr:cNvSpPr>
      </cdr:nvSpPr>
      <cdr:spPr>
        <a:xfrm flipH="1">
          <a:off x="2419350" y="2057400"/>
          <a:ext cx="4572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W112"/>
  <sheetViews>
    <sheetView zoomScale="145" zoomScaleNormal="145" zoomScalePageLayoutView="0" workbookViewId="0" topLeftCell="Q1">
      <pane ySplit="4" topLeftCell="A5" activePane="bottomLeft" state="frozen"/>
      <selection pane="topLeft" activeCell="A1" sqref="A1"/>
      <selection pane="bottomLeft" activeCell="J110" sqref="J110"/>
    </sheetView>
  </sheetViews>
  <sheetFormatPr defaultColWidth="11.421875" defaultRowHeight="12.75"/>
  <cols>
    <col min="1" max="1" width="11.421875" style="1" customWidth="1"/>
    <col min="7" max="7" width="11.421875" style="1" customWidth="1"/>
    <col min="13" max="13" width="11.421875" style="1" customWidth="1"/>
  </cols>
  <sheetData>
    <row r="3" spans="1:23" ht="12.75">
      <c r="A3" s="9">
        <v>1901</v>
      </c>
      <c r="B3" s="9"/>
      <c r="C3" s="9"/>
      <c r="D3" s="9"/>
      <c r="E3" s="9"/>
      <c r="G3" s="9">
        <v>1951</v>
      </c>
      <c r="H3" s="9"/>
      <c r="I3" s="9"/>
      <c r="J3" s="9"/>
      <c r="K3" s="9"/>
      <c r="M3" s="9">
        <v>2001</v>
      </c>
      <c r="N3" s="9"/>
      <c r="O3" s="9"/>
      <c r="P3" s="9"/>
      <c r="Q3" s="9"/>
      <c r="S3" s="9">
        <v>2015</v>
      </c>
      <c r="T3" s="9"/>
      <c r="U3" s="9"/>
      <c r="V3" s="9"/>
      <c r="W3" s="9"/>
    </row>
    <row r="4" spans="1:23" ht="12.75">
      <c r="A4" s="1" t="s">
        <v>0</v>
      </c>
      <c r="B4" s="4" t="s">
        <v>1</v>
      </c>
      <c r="C4" s="4" t="s">
        <v>2</v>
      </c>
      <c r="D4" s="4" t="s">
        <v>3</v>
      </c>
      <c r="E4" s="4" t="s">
        <v>4</v>
      </c>
      <c r="G4" s="1" t="s">
        <v>0</v>
      </c>
      <c r="H4" s="4" t="s">
        <v>1</v>
      </c>
      <c r="I4" s="4" t="s">
        <v>2</v>
      </c>
      <c r="J4" s="4" t="s">
        <v>3</v>
      </c>
      <c r="K4" s="4" t="s">
        <v>4</v>
      </c>
      <c r="M4" s="1" t="s">
        <v>0</v>
      </c>
      <c r="N4" s="4" t="s">
        <v>1</v>
      </c>
      <c r="O4" s="4" t="s">
        <v>2</v>
      </c>
      <c r="P4" s="4" t="s">
        <v>3</v>
      </c>
      <c r="Q4" s="4" t="s">
        <v>4</v>
      </c>
      <c r="S4" s="1" t="s">
        <v>0</v>
      </c>
      <c r="T4" s="4" t="s">
        <v>1</v>
      </c>
      <c r="U4" s="4" t="s">
        <v>2</v>
      </c>
      <c r="V4" s="4" t="s">
        <v>3</v>
      </c>
      <c r="W4" s="4" t="s">
        <v>4</v>
      </c>
    </row>
    <row r="5" spans="1:23" ht="12.75">
      <c r="A5" s="1">
        <v>0</v>
      </c>
      <c r="B5" s="2">
        <v>100000</v>
      </c>
      <c r="C5" s="2">
        <f aca="true" t="shared" si="0" ref="C5:C36">B5*D5</f>
        <v>16083.2</v>
      </c>
      <c r="D5" s="3">
        <v>0.160832</v>
      </c>
      <c r="E5" s="5">
        <f>0.5+SUM(B6:B$109)/B5</f>
        <v>45.433590969083</v>
      </c>
      <c r="G5" s="1">
        <v>0</v>
      </c>
      <c r="H5" s="2">
        <v>100000</v>
      </c>
      <c r="I5" s="2">
        <f aca="true" t="shared" si="1" ref="I5:I36">H5*J5</f>
        <v>5581.1</v>
      </c>
      <c r="J5" s="3">
        <v>0.055811</v>
      </c>
      <c r="K5" s="5">
        <f>0.5+SUM(H6:H$109)/H5</f>
        <v>63.14160904340136</v>
      </c>
      <c r="M5" s="1">
        <v>0</v>
      </c>
      <c r="N5" s="2">
        <v>100000</v>
      </c>
      <c r="O5" s="2">
        <f aca="true" t="shared" si="2" ref="O5:O36">N5*P5</f>
        <v>444.00000000000006</v>
      </c>
      <c r="P5" s="3">
        <v>0.00444</v>
      </c>
      <c r="Q5" s="5">
        <f>0.5+SUM(N6:N$109)/N5</f>
        <v>75.67016254257742</v>
      </c>
      <c r="S5" s="1">
        <v>0</v>
      </c>
      <c r="T5" s="7">
        <v>100000</v>
      </c>
      <c r="U5" s="2">
        <f aca="true" t="shared" si="3" ref="U5:U68">T5*V5</f>
        <v>384</v>
      </c>
      <c r="V5" s="3">
        <f>ROUND(1-T6/T5,5)</f>
        <v>0.00384</v>
      </c>
      <c r="W5" s="5">
        <f>0.5+SUM(T6:T$109)/T5</f>
        <v>79.21256</v>
      </c>
    </row>
    <row r="6" spans="1:23" ht="12.75">
      <c r="A6" s="1">
        <v>1</v>
      </c>
      <c r="B6" s="2">
        <f aca="true" t="shared" si="4" ref="B6:B37">B5-C5</f>
        <v>83916.8</v>
      </c>
      <c r="C6" s="2">
        <f t="shared" si="0"/>
        <v>2606.875392</v>
      </c>
      <c r="D6" s="3">
        <v>0.031065</v>
      </c>
      <c r="E6" s="5">
        <f>0.5+SUM(B7:B$109)/B6</f>
        <v>53.04540565069568</v>
      </c>
      <c r="G6" s="1">
        <v>1</v>
      </c>
      <c r="H6" s="2">
        <f aca="true" t="shared" si="5" ref="H6:H37">H5-I5</f>
        <v>94418.9</v>
      </c>
      <c r="I6" s="2">
        <f t="shared" si="1"/>
        <v>559.0543068999999</v>
      </c>
      <c r="J6" s="3">
        <v>0.005921</v>
      </c>
      <c r="K6" s="5">
        <f>0.5+SUM(H7:H$109)/H6</f>
        <v>65.84435377175689</v>
      </c>
      <c r="M6" s="1">
        <v>1</v>
      </c>
      <c r="N6" s="2">
        <f aca="true" t="shared" si="6" ref="N6:N37">N5-O5</f>
        <v>99556</v>
      </c>
      <c r="O6" s="2">
        <f t="shared" si="2"/>
        <v>40.220624</v>
      </c>
      <c r="P6" s="3">
        <v>0.000404</v>
      </c>
      <c r="Q6" s="5">
        <f>0.5+SUM(N7:N$109)/N6</f>
        <v>75.00540654764897</v>
      </c>
      <c r="S6" s="1">
        <v>1</v>
      </c>
      <c r="T6" s="7">
        <v>99616</v>
      </c>
      <c r="U6" s="2">
        <f t="shared" si="3"/>
        <v>26.89632</v>
      </c>
      <c r="V6" s="3">
        <f aca="true" t="shared" si="7" ref="V6:V69">ROUND(1-T7/T6,5)</f>
        <v>0.00027</v>
      </c>
      <c r="W6" s="5">
        <f>0.5+SUM(T7:T$109)/T6</f>
        <v>78.51598136845487</v>
      </c>
    </row>
    <row r="7" spans="1:23" ht="12.75">
      <c r="A7" s="1">
        <v>2</v>
      </c>
      <c r="B7" s="2">
        <f t="shared" si="4"/>
        <v>81309.924608</v>
      </c>
      <c r="C7" s="2">
        <f t="shared" si="0"/>
        <v>1502.2008571328</v>
      </c>
      <c r="D7" s="3">
        <v>0.018475</v>
      </c>
      <c r="E7" s="5">
        <f>0.5+SUM(B8:B$109)/B7</f>
        <v>53.730062543613016</v>
      </c>
      <c r="G7" s="1">
        <v>2</v>
      </c>
      <c r="H7" s="2">
        <f t="shared" si="5"/>
        <v>93859.8456931</v>
      </c>
      <c r="I7" s="2">
        <f t="shared" si="1"/>
        <v>179.1784454281279</v>
      </c>
      <c r="J7" s="3">
        <v>0.001909</v>
      </c>
      <c r="K7" s="5">
        <f>0.5+SUM(H8:H$109)/H7</f>
        <v>65.23356219350464</v>
      </c>
      <c r="M7" s="1">
        <v>2</v>
      </c>
      <c r="N7" s="2">
        <f t="shared" si="6"/>
        <v>99515.779376</v>
      </c>
      <c r="O7" s="2">
        <f t="shared" si="2"/>
        <v>25.476039520256002</v>
      </c>
      <c r="P7" s="3">
        <v>0.000256</v>
      </c>
      <c r="Q7" s="5">
        <f>0.5+SUM(N8:N$109)/N7</f>
        <v>74.03551889728347</v>
      </c>
      <c r="S7" s="1">
        <v>2</v>
      </c>
      <c r="T7" s="7">
        <v>99589</v>
      </c>
      <c r="U7" s="2">
        <f t="shared" si="3"/>
        <v>17.92602</v>
      </c>
      <c r="V7" s="3">
        <f t="shared" si="7"/>
        <v>0.00018</v>
      </c>
      <c r="W7" s="5">
        <f>0.5+SUM(T8:T$109)/T7</f>
        <v>77.53713261504785</v>
      </c>
    </row>
    <row r="8" spans="1:23" ht="12.75">
      <c r="A8" s="1">
        <v>3</v>
      </c>
      <c r="B8" s="2">
        <f t="shared" si="4"/>
        <v>79807.7237508672</v>
      </c>
      <c r="C8" s="2">
        <f t="shared" si="0"/>
        <v>904.3013178210763</v>
      </c>
      <c r="D8" s="3">
        <v>0.011331</v>
      </c>
      <c r="E8" s="5">
        <f>0.5+SUM(B9:B$109)/B8</f>
        <v>53.73199871996437</v>
      </c>
      <c r="G8" s="1">
        <v>3</v>
      </c>
      <c r="H8" s="2">
        <f t="shared" si="5"/>
        <v>93680.66724767187</v>
      </c>
      <c r="I8" s="2">
        <f t="shared" si="1"/>
        <v>134.33807683316144</v>
      </c>
      <c r="J8" s="3">
        <v>0.001434</v>
      </c>
      <c r="K8" s="5">
        <f>0.5+SUM(H9:H$109)/H8</f>
        <v>64.35737492223117</v>
      </c>
      <c r="M8" s="1">
        <v>3</v>
      </c>
      <c r="N8" s="2">
        <f t="shared" si="6"/>
        <v>99490.30333647974</v>
      </c>
      <c r="O8" s="2">
        <f t="shared" si="2"/>
        <v>18.007744903902836</v>
      </c>
      <c r="P8" s="3">
        <v>0.000181</v>
      </c>
      <c r="Q8" s="5">
        <f>0.5+SUM(N9:N$109)/N8</f>
        <v>73.05434881057897</v>
      </c>
      <c r="S8" s="1">
        <v>3</v>
      </c>
      <c r="T8" s="7">
        <v>99571</v>
      </c>
      <c r="U8" s="2">
        <f t="shared" si="3"/>
        <v>13.939939999999998</v>
      </c>
      <c r="V8" s="3">
        <f t="shared" si="7"/>
        <v>0.00014</v>
      </c>
      <c r="W8" s="5">
        <f>0.5+SUM(T9:T$109)/T8</f>
        <v>76.55105904329574</v>
      </c>
    </row>
    <row r="9" spans="1:23" ht="12.75">
      <c r="A9" s="1">
        <v>4</v>
      </c>
      <c r="B9" s="2">
        <f t="shared" si="4"/>
        <v>78903.42243304611</v>
      </c>
      <c r="C9" s="2">
        <f t="shared" si="0"/>
        <v>677.622591855</v>
      </c>
      <c r="D9" s="3">
        <v>0.008588</v>
      </c>
      <c r="E9" s="5">
        <f>0.5+SUM(B10:B$109)/B9</f>
        <v>53.34208336659119</v>
      </c>
      <c r="G9" s="1">
        <v>4</v>
      </c>
      <c r="H9" s="2">
        <f t="shared" si="5"/>
        <v>93546.32917083871</v>
      </c>
      <c r="I9" s="2">
        <f t="shared" si="1"/>
        <v>97.19463600850142</v>
      </c>
      <c r="J9" s="3">
        <v>0.001039</v>
      </c>
      <c r="K9" s="5">
        <f>0.5+SUM(H10:H$109)/H9</f>
        <v>63.44907789993968</v>
      </c>
      <c r="M9" s="1">
        <v>4</v>
      </c>
      <c r="N9" s="2">
        <f t="shared" si="6"/>
        <v>99472.29559157584</v>
      </c>
      <c r="O9" s="2">
        <f t="shared" si="2"/>
        <v>15.816094999060557</v>
      </c>
      <c r="P9" s="3">
        <v>0.000159</v>
      </c>
      <c r="Q9" s="5">
        <f>0.5+SUM(N10:N$109)/N9</f>
        <v>72.06748352509703</v>
      </c>
      <c r="S9" s="1">
        <v>4</v>
      </c>
      <c r="T9" s="7">
        <v>99557</v>
      </c>
      <c r="U9" s="2">
        <f t="shared" si="3"/>
        <v>11.94684</v>
      </c>
      <c r="V9" s="3">
        <f t="shared" si="7"/>
        <v>0.00012</v>
      </c>
      <c r="W9" s="5">
        <f>0.5+SUM(T10:T$109)/T9</f>
        <v>75.56175356830761</v>
      </c>
    </row>
    <row r="10" spans="1:23" ht="12.75">
      <c r="A10" s="1">
        <v>5</v>
      </c>
      <c r="B10" s="2">
        <f t="shared" si="4"/>
        <v>78225.79984119111</v>
      </c>
      <c r="C10" s="2">
        <f t="shared" si="0"/>
        <v>505.65157017345933</v>
      </c>
      <c r="D10" s="3">
        <v>0.006464</v>
      </c>
      <c r="E10" s="5">
        <f>0.5+SUM(B11:B$109)/B10</f>
        <v>52.79982223998821</v>
      </c>
      <c r="G10" s="1">
        <v>5</v>
      </c>
      <c r="H10" s="2">
        <f t="shared" si="5"/>
        <v>93449.13453483021</v>
      </c>
      <c r="I10" s="2">
        <f t="shared" si="1"/>
        <v>80.83350137262813</v>
      </c>
      <c r="J10" s="3">
        <v>0.000865</v>
      </c>
      <c r="K10" s="5">
        <f>0.5+SUM(H11:H$109)/H10</f>
        <v>62.514550017407764</v>
      </c>
      <c r="M10" s="1">
        <v>5</v>
      </c>
      <c r="N10" s="2">
        <f t="shared" si="6"/>
        <v>99456.47949657678</v>
      </c>
      <c r="O10" s="2">
        <f t="shared" si="2"/>
        <v>15.4157543219694</v>
      </c>
      <c r="P10" s="3">
        <v>0.000155</v>
      </c>
      <c r="Q10" s="5">
        <f>0.5+SUM(N11:N$109)/N10</f>
        <v>71.07886456456279</v>
      </c>
      <c r="S10" s="1">
        <v>5</v>
      </c>
      <c r="T10" s="7">
        <v>99545</v>
      </c>
      <c r="U10" s="2">
        <f t="shared" si="3"/>
        <v>9.954500000000001</v>
      </c>
      <c r="V10" s="3">
        <f t="shared" si="7"/>
        <v>0.0001</v>
      </c>
      <c r="W10" s="5">
        <f>0.5+SUM(T11:T$109)/T10</f>
        <v>74.5708021497815</v>
      </c>
    </row>
    <row r="11" spans="1:23" ht="12.75">
      <c r="A11" s="1">
        <v>6</v>
      </c>
      <c r="B11" s="2">
        <f t="shared" si="4"/>
        <v>77720.14827101765</v>
      </c>
      <c r="C11" s="2">
        <f t="shared" si="0"/>
        <v>392.79762936172324</v>
      </c>
      <c r="D11" s="3">
        <v>0.005054</v>
      </c>
      <c r="E11" s="5">
        <f>0.5+SUM(B12:B$109)/B11</f>
        <v>52.14008776731615</v>
      </c>
      <c r="G11" s="1">
        <v>6</v>
      </c>
      <c r="H11" s="2">
        <f t="shared" si="5"/>
        <v>93368.30103345758</v>
      </c>
      <c r="I11" s="2">
        <f t="shared" si="1"/>
        <v>64.7042326161861</v>
      </c>
      <c r="J11" s="3">
        <v>0.000693</v>
      </c>
      <c r="K11" s="5">
        <f>0.5+SUM(H12:H$109)/H11</f>
        <v>61.56823904418099</v>
      </c>
      <c r="M11" s="1">
        <v>6</v>
      </c>
      <c r="N11" s="2">
        <f t="shared" si="6"/>
        <v>99441.06374225482</v>
      </c>
      <c r="O11" s="2">
        <f t="shared" si="2"/>
        <v>14.717277433853711</v>
      </c>
      <c r="P11" s="3">
        <v>0.000148</v>
      </c>
      <c r="Q11" s="5">
        <f>0.5+SUM(N12:N$109)/N11</f>
        <v>70.08980598449037</v>
      </c>
      <c r="S11" s="1">
        <v>6</v>
      </c>
      <c r="T11" s="7">
        <v>99535</v>
      </c>
      <c r="U11" s="2">
        <f t="shared" si="3"/>
        <v>8.95815</v>
      </c>
      <c r="V11" s="3">
        <f t="shared" si="7"/>
        <v>9E-05</v>
      </c>
      <c r="W11" s="5">
        <f>0.5+SUM(T12:T$109)/T11</f>
        <v>73.5782438338273</v>
      </c>
    </row>
    <row r="12" spans="1:23" ht="12.75">
      <c r="A12" s="1">
        <v>7</v>
      </c>
      <c r="B12" s="2">
        <f t="shared" si="4"/>
        <v>77327.35064165592</v>
      </c>
      <c r="C12" s="2">
        <f t="shared" si="0"/>
        <v>344.49334710857715</v>
      </c>
      <c r="D12" s="3">
        <v>0.004455</v>
      </c>
      <c r="E12" s="5">
        <f>0.5+SUM(B13:B$109)/B12</f>
        <v>51.40240250959967</v>
      </c>
      <c r="G12" s="1">
        <v>7</v>
      </c>
      <c r="H12" s="2">
        <f t="shared" si="5"/>
        <v>93303.59680084139</v>
      </c>
      <c r="I12" s="2">
        <f t="shared" si="1"/>
        <v>62.700017050165414</v>
      </c>
      <c r="J12" s="3">
        <v>0.000672</v>
      </c>
      <c r="K12" s="5">
        <f>0.5+SUM(H13:H$109)/H12</f>
        <v>60.6105886821377</v>
      </c>
      <c r="M12" s="1">
        <v>7</v>
      </c>
      <c r="N12" s="2">
        <f t="shared" si="6"/>
        <v>99426.34646482096</v>
      </c>
      <c r="O12" s="2">
        <f t="shared" si="2"/>
        <v>12.527719654567441</v>
      </c>
      <c r="P12" s="3">
        <v>0.000126</v>
      </c>
      <c r="Q12" s="5">
        <f>0.5+SUM(N13:N$109)/N12</f>
        <v>69.10010680029683</v>
      </c>
      <c r="S12" s="1">
        <v>7</v>
      </c>
      <c r="T12" s="7">
        <v>99526</v>
      </c>
      <c r="U12" s="2">
        <f t="shared" si="3"/>
        <v>8.95734</v>
      </c>
      <c r="V12" s="3">
        <f t="shared" si="7"/>
        <v>9E-05</v>
      </c>
      <c r="W12" s="5">
        <f>0.5+SUM(T13:T$109)/T12</f>
        <v>72.58485219942527</v>
      </c>
    </row>
    <row r="13" spans="1:23" ht="12.75">
      <c r="A13" s="1">
        <v>8</v>
      </c>
      <c r="B13" s="2">
        <f t="shared" si="4"/>
        <v>76982.85729454734</v>
      </c>
      <c r="C13" s="2">
        <f t="shared" si="0"/>
        <v>305.54496060205844</v>
      </c>
      <c r="D13" s="3">
        <v>0.003969</v>
      </c>
      <c r="E13" s="5">
        <f>0.5+SUM(B14:B$109)/B13</f>
        <v>50.6301874948894</v>
      </c>
      <c r="G13" s="1">
        <v>8</v>
      </c>
      <c r="H13" s="2">
        <f t="shared" si="5"/>
        <v>93240.89678379122</v>
      </c>
      <c r="I13" s="2">
        <f t="shared" si="1"/>
        <v>58.089078696301925</v>
      </c>
      <c r="J13" s="3">
        <v>0.000623</v>
      </c>
      <c r="K13" s="5">
        <f>0.5+SUM(H14:H$109)/H13</f>
        <v>59.651010160965875</v>
      </c>
      <c r="M13" s="1">
        <v>8</v>
      </c>
      <c r="N13" s="2">
        <f t="shared" si="6"/>
        <v>99413.8187451664</v>
      </c>
      <c r="O13" s="2">
        <f t="shared" si="2"/>
        <v>11.730830611929635</v>
      </c>
      <c r="P13" s="3">
        <v>0.000118</v>
      </c>
      <c r="Q13" s="5">
        <f>0.5+SUM(N14:N$109)/N13</f>
        <v>68.10875150298621</v>
      </c>
      <c r="S13" s="1">
        <v>8</v>
      </c>
      <c r="T13" s="7">
        <v>99517</v>
      </c>
      <c r="U13" s="2">
        <f t="shared" si="3"/>
        <v>7.961360000000001</v>
      </c>
      <c r="V13" s="3">
        <f t="shared" si="7"/>
        <v>8E-05</v>
      </c>
      <c r="W13" s="5">
        <f>0.5+SUM(T14:T$109)/T13</f>
        <v>71.59137132349247</v>
      </c>
    </row>
    <row r="14" spans="1:23" ht="12.75">
      <c r="A14" s="1">
        <v>9</v>
      </c>
      <c r="B14" s="2">
        <f t="shared" si="4"/>
        <v>76677.31233394529</v>
      </c>
      <c r="C14" s="2">
        <f t="shared" si="0"/>
        <v>282.47921863825445</v>
      </c>
      <c r="D14" s="3">
        <v>0.003684</v>
      </c>
      <c r="E14" s="5">
        <f>0.5+SUM(B15:B$109)/B14</f>
        <v>49.8299470547497</v>
      </c>
      <c r="G14" s="1">
        <v>9</v>
      </c>
      <c r="H14" s="2">
        <f t="shared" si="5"/>
        <v>93182.80770509492</v>
      </c>
      <c r="I14" s="2">
        <f t="shared" si="1"/>
        <v>44.54138208303537</v>
      </c>
      <c r="J14" s="3">
        <v>0.000478</v>
      </c>
      <c r="K14" s="5">
        <f>0.5+SUM(H15:H$109)/H14</f>
        <v>58.68788421283046</v>
      </c>
      <c r="M14" s="1">
        <v>9</v>
      </c>
      <c r="N14" s="2">
        <f t="shared" si="6"/>
        <v>99402.08791455447</v>
      </c>
      <c r="O14" s="2">
        <f t="shared" si="2"/>
        <v>14.313900659695845</v>
      </c>
      <c r="P14" s="3">
        <v>0.000144</v>
      </c>
      <c r="Q14" s="5">
        <f>0.5+SUM(N15:N$109)/N14</f>
        <v>67.11673027715891</v>
      </c>
      <c r="S14" s="1">
        <v>9</v>
      </c>
      <c r="T14" s="7">
        <v>99509</v>
      </c>
      <c r="U14" s="2">
        <f t="shared" si="3"/>
        <v>7.96072</v>
      </c>
      <c r="V14" s="3">
        <f t="shared" si="7"/>
        <v>8E-05</v>
      </c>
      <c r="W14" s="5">
        <f>0.5+SUM(T15:T$109)/T14</f>
        <v>70.59708669567577</v>
      </c>
    </row>
    <row r="15" spans="1:23" ht="12.75">
      <c r="A15" s="1">
        <v>10</v>
      </c>
      <c r="B15" s="2">
        <f t="shared" si="4"/>
        <v>76394.83311530703</v>
      </c>
      <c r="C15" s="2">
        <f t="shared" si="0"/>
        <v>245.7621781319427</v>
      </c>
      <c r="D15" s="3">
        <v>0.003217</v>
      </c>
      <c r="E15" s="5">
        <f>0.5+SUM(B16:B$109)/B15</f>
        <v>49.01235055419134</v>
      </c>
      <c r="G15" s="1">
        <v>10</v>
      </c>
      <c r="H15" s="2">
        <f t="shared" si="5"/>
        <v>93138.26632301189</v>
      </c>
      <c r="I15" s="2">
        <f t="shared" si="1"/>
        <v>57.09375725600629</v>
      </c>
      <c r="J15" s="3">
        <v>0.000613</v>
      </c>
      <c r="K15" s="5">
        <f>0.5+SUM(H16:H$109)/H15</f>
        <v>57.715711322842786</v>
      </c>
      <c r="M15" s="1">
        <v>10</v>
      </c>
      <c r="N15" s="2">
        <f t="shared" si="6"/>
        <v>99387.77401389478</v>
      </c>
      <c r="O15" s="2">
        <f t="shared" si="2"/>
        <v>11.330206237584006</v>
      </c>
      <c r="P15" s="3">
        <v>0.000114</v>
      </c>
      <c r="Q15" s="5">
        <f>0.5+SUM(N16:N$109)/N15</f>
        <v>66.12632446788227</v>
      </c>
      <c r="S15" s="1">
        <v>10</v>
      </c>
      <c r="T15" s="7">
        <v>99501</v>
      </c>
      <c r="U15" s="2">
        <f t="shared" si="3"/>
        <v>6.965069999999999</v>
      </c>
      <c r="V15" s="3">
        <f t="shared" si="7"/>
        <v>7E-05</v>
      </c>
      <c r="W15" s="5">
        <f>0.5+SUM(T16:T$109)/T15</f>
        <v>69.60272258570265</v>
      </c>
    </row>
    <row r="16" spans="1:23" ht="12.75">
      <c r="A16" s="1">
        <v>11</v>
      </c>
      <c r="B16" s="2">
        <f t="shared" si="4"/>
        <v>76149.07093717509</v>
      </c>
      <c r="C16" s="2">
        <f t="shared" si="0"/>
        <v>219.38547337000142</v>
      </c>
      <c r="D16" s="3">
        <v>0.002881</v>
      </c>
      <c r="E16" s="5">
        <f>0.5+SUM(B17:B$109)/B16</f>
        <v>48.168918464892904</v>
      </c>
      <c r="G16" s="1">
        <v>11</v>
      </c>
      <c r="H16" s="2">
        <f t="shared" si="5"/>
        <v>93081.17256575589</v>
      </c>
      <c r="I16" s="2">
        <f t="shared" si="1"/>
        <v>54.26632360583568</v>
      </c>
      <c r="J16" s="3">
        <v>0.000583</v>
      </c>
      <c r="K16" s="5">
        <f>0.5+SUM(H17:H$109)/H16</f>
        <v>56.75080606696183</v>
      </c>
      <c r="M16" s="1">
        <v>11</v>
      </c>
      <c r="N16" s="2">
        <f t="shared" si="6"/>
        <v>99376.4438076572</v>
      </c>
      <c r="O16" s="2">
        <f t="shared" si="2"/>
        <v>11.825796813111207</v>
      </c>
      <c r="P16" s="3">
        <v>0.000119</v>
      </c>
      <c r="Q16" s="5">
        <f>0.5+SUM(N17:N$109)/N16</f>
        <v>65.13380672184857</v>
      </c>
      <c r="S16" s="1">
        <v>11</v>
      </c>
      <c r="T16" s="7">
        <v>99494</v>
      </c>
      <c r="U16" s="2">
        <f t="shared" si="3"/>
        <v>6.96458</v>
      </c>
      <c r="V16" s="3">
        <f t="shared" si="7"/>
        <v>7E-05</v>
      </c>
      <c r="W16" s="5">
        <f>0.5+SUM(T17:T$109)/T16</f>
        <v>68.60758437694736</v>
      </c>
    </row>
    <row r="17" spans="1:23" ht="12.75">
      <c r="A17" s="1">
        <v>12</v>
      </c>
      <c r="B17" s="2">
        <f t="shared" si="4"/>
        <v>75929.68546380509</v>
      </c>
      <c r="C17" s="2">
        <f t="shared" si="0"/>
        <v>228.39649387512569</v>
      </c>
      <c r="D17" s="3">
        <v>0.003008</v>
      </c>
      <c r="E17" s="5">
        <f>0.5+SUM(B18:B$109)/B17</f>
        <v>47.30664942187733</v>
      </c>
      <c r="G17" s="1">
        <v>12</v>
      </c>
      <c r="H17" s="2">
        <f t="shared" si="5"/>
        <v>93026.90624215006</v>
      </c>
      <c r="I17" s="2">
        <f t="shared" si="1"/>
        <v>45.95529168362213</v>
      </c>
      <c r="J17" s="3">
        <v>0.000494</v>
      </c>
      <c r="K17" s="5">
        <f>0.5+SUM(H18:H$109)/H17</f>
        <v>55.783619417081994</v>
      </c>
      <c r="M17" s="1">
        <v>12</v>
      </c>
      <c r="N17" s="2">
        <f t="shared" si="6"/>
        <v>99364.61801084409</v>
      </c>
      <c r="O17" s="2">
        <f t="shared" si="2"/>
        <v>15.401515791680835</v>
      </c>
      <c r="P17" s="3">
        <v>0.000155</v>
      </c>
      <c r="Q17" s="5">
        <f>0.5+SUM(N18:N$109)/N17</f>
        <v>64.14149906023673</v>
      </c>
      <c r="S17" s="1">
        <v>12</v>
      </c>
      <c r="T17" s="7">
        <v>99487</v>
      </c>
      <c r="U17" s="2">
        <f t="shared" si="3"/>
        <v>8.95383</v>
      </c>
      <c r="V17" s="3">
        <f t="shared" si="7"/>
        <v>9E-05</v>
      </c>
      <c r="W17" s="5">
        <f>0.5+SUM(T18:T$109)/T17</f>
        <v>67.61237649140088</v>
      </c>
    </row>
    <row r="18" spans="1:23" ht="12.75">
      <c r="A18" s="1">
        <v>13</v>
      </c>
      <c r="B18" s="2">
        <f t="shared" si="4"/>
        <v>75701.28896992996</v>
      </c>
      <c r="C18" s="2">
        <f t="shared" si="0"/>
        <v>233.31137260532412</v>
      </c>
      <c r="D18" s="3">
        <v>0.003082</v>
      </c>
      <c r="E18" s="5">
        <f>0.5+SUM(B19:B$109)/B18</f>
        <v>46.44786861065819</v>
      </c>
      <c r="G18" s="1">
        <v>13</v>
      </c>
      <c r="H18" s="2">
        <f t="shared" si="5"/>
        <v>92980.95095046643</v>
      </c>
      <c r="I18" s="2">
        <f t="shared" si="1"/>
        <v>68.06205609574143</v>
      </c>
      <c r="J18" s="3">
        <v>0.000732</v>
      </c>
      <c r="K18" s="5">
        <f>0.5+SUM(H19:H$109)/H18</f>
        <v>54.81094302293532</v>
      </c>
      <c r="M18" s="1">
        <v>13</v>
      </c>
      <c r="N18" s="2">
        <f t="shared" si="6"/>
        <v>99349.2164950524</v>
      </c>
      <c r="O18" s="2">
        <f t="shared" si="2"/>
        <v>20.26724016499069</v>
      </c>
      <c r="P18" s="3">
        <v>0.000204</v>
      </c>
      <c r="Q18" s="5">
        <f>0.5+SUM(N19:N$109)/N18</f>
        <v>63.15136502181512</v>
      </c>
      <c r="S18" s="1">
        <v>13</v>
      </c>
      <c r="T18" s="7">
        <v>99478</v>
      </c>
      <c r="U18" s="2">
        <f t="shared" si="3"/>
        <v>10.94258</v>
      </c>
      <c r="V18" s="3">
        <f t="shared" si="7"/>
        <v>0.00011</v>
      </c>
      <c r="W18" s="5">
        <f>0.5+SUM(T19:T$109)/T18</f>
        <v>66.61844830012666</v>
      </c>
    </row>
    <row r="19" spans="1:23" ht="12.75">
      <c r="A19" s="1">
        <v>14</v>
      </c>
      <c r="B19" s="2">
        <f t="shared" si="4"/>
        <v>75467.97759732463</v>
      </c>
      <c r="C19" s="2">
        <f t="shared" si="0"/>
        <v>239.15802100592174</v>
      </c>
      <c r="D19" s="3">
        <v>0.003169</v>
      </c>
      <c r="E19" s="5">
        <f>0.5+SUM(B20:B$109)/B19</f>
        <v>45.589917737124004</v>
      </c>
      <c r="G19" s="1">
        <v>14</v>
      </c>
      <c r="H19" s="2">
        <f t="shared" si="5"/>
        <v>92912.88889437068</v>
      </c>
      <c r="I19" s="2">
        <f t="shared" si="1"/>
        <v>76.46730756006707</v>
      </c>
      <c r="J19" s="3">
        <v>0.000823</v>
      </c>
      <c r="K19" s="5">
        <f>0.5+SUM(H20:H$109)/H19</f>
        <v>53.85072775565245</v>
      </c>
      <c r="M19" s="1">
        <v>14</v>
      </c>
      <c r="N19" s="2">
        <f t="shared" si="6"/>
        <v>99328.94925488741</v>
      </c>
      <c r="O19" s="2">
        <f t="shared" si="2"/>
        <v>29.79868477646622</v>
      </c>
      <c r="P19" s="3">
        <v>0.0003</v>
      </c>
      <c r="Q19" s="5">
        <f>0.5+SUM(N20:N$109)/N19</f>
        <v>62.16414850811078</v>
      </c>
      <c r="S19" s="1">
        <v>14</v>
      </c>
      <c r="T19" s="7">
        <v>99467</v>
      </c>
      <c r="U19" s="2">
        <f t="shared" si="3"/>
        <v>14.920049999999998</v>
      </c>
      <c r="V19" s="3">
        <f t="shared" si="7"/>
        <v>0.00015</v>
      </c>
      <c r="W19" s="5">
        <f>0.5+SUM(T20:T$109)/T19</f>
        <v>65.62576030241185</v>
      </c>
    </row>
    <row r="20" spans="1:23" ht="12.75">
      <c r="A20" s="1">
        <v>15</v>
      </c>
      <c r="B20" s="2">
        <f t="shared" si="4"/>
        <v>75228.81957631871</v>
      </c>
      <c r="C20" s="2">
        <f t="shared" si="0"/>
        <v>279.5502935456003</v>
      </c>
      <c r="D20" s="3">
        <v>0.003716</v>
      </c>
      <c r="E20" s="5">
        <f>0.5+SUM(B21:B$109)/B20</f>
        <v>44.733261944225255</v>
      </c>
      <c r="G20" s="1">
        <v>15</v>
      </c>
      <c r="H20" s="2">
        <f t="shared" si="5"/>
        <v>92836.42158681061</v>
      </c>
      <c r="I20" s="2">
        <f t="shared" si="1"/>
        <v>87.17339987001516</v>
      </c>
      <c r="J20" s="3">
        <v>0.000939</v>
      </c>
      <c r="K20" s="5">
        <f>0.5+SUM(H21:H$109)/H20</f>
        <v>52.894671570354866</v>
      </c>
      <c r="M20" s="1">
        <v>15</v>
      </c>
      <c r="N20" s="2">
        <f t="shared" si="6"/>
        <v>99299.15057011094</v>
      </c>
      <c r="O20" s="2">
        <f t="shared" si="2"/>
        <v>37.53507891550194</v>
      </c>
      <c r="P20" s="3">
        <v>0.000378</v>
      </c>
      <c r="Q20" s="5">
        <f>0.5+SUM(N21:N$109)/N20</f>
        <v>61.182653304102004</v>
      </c>
      <c r="S20" s="1">
        <v>15</v>
      </c>
      <c r="T20" s="7">
        <v>99452</v>
      </c>
      <c r="U20" s="2">
        <f t="shared" si="3"/>
        <v>17.90136</v>
      </c>
      <c r="V20" s="3">
        <f t="shared" si="7"/>
        <v>0.00018</v>
      </c>
      <c r="W20" s="5">
        <f>0.5+SUM(T21:T$109)/T20</f>
        <v>64.63558299481157</v>
      </c>
    </row>
    <row r="21" spans="1:23" ht="12.75">
      <c r="A21" s="1">
        <v>16</v>
      </c>
      <c r="B21" s="2">
        <f t="shared" si="4"/>
        <v>74949.26928277311</v>
      </c>
      <c r="C21" s="2">
        <f t="shared" si="0"/>
        <v>311.7889602163361</v>
      </c>
      <c r="D21" s="3">
        <v>0.00416</v>
      </c>
      <c r="E21" s="5">
        <f>0.5+SUM(B22:B$109)/B21</f>
        <v>43.898245825713616</v>
      </c>
      <c r="G21" s="1">
        <v>16</v>
      </c>
      <c r="H21" s="2">
        <f t="shared" si="5"/>
        <v>92749.24818694059</v>
      </c>
      <c r="I21" s="2">
        <f t="shared" si="1"/>
        <v>84.30906660192899</v>
      </c>
      <c r="J21" s="3">
        <v>0.000909</v>
      </c>
      <c r="K21" s="5">
        <f>0.5+SUM(H22:H$109)/H21</f>
        <v>51.943916407861856</v>
      </c>
      <c r="M21" s="1">
        <v>16</v>
      </c>
      <c r="N21" s="2">
        <f t="shared" si="6"/>
        <v>99261.61549119544</v>
      </c>
      <c r="O21" s="2">
        <f t="shared" si="2"/>
        <v>49.03523805265054</v>
      </c>
      <c r="P21" s="3">
        <v>0.000494</v>
      </c>
      <c r="Q21" s="5">
        <f>0.5+SUM(N22:N$109)/N21</f>
        <v>60.20560002090992</v>
      </c>
      <c r="S21" s="1">
        <v>16</v>
      </c>
      <c r="T21" s="7">
        <v>99434</v>
      </c>
      <c r="U21" s="2">
        <f t="shared" si="3"/>
        <v>22.86982</v>
      </c>
      <c r="V21" s="3">
        <f t="shared" si="7"/>
        <v>0.00023</v>
      </c>
      <c r="W21" s="5">
        <f>0.5+SUM(T22:T$109)/T21</f>
        <v>63.64719311301969</v>
      </c>
    </row>
    <row r="22" spans="1:23" ht="12.75">
      <c r="A22" s="1">
        <v>17</v>
      </c>
      <c r="B22" s="2">
        <f t="shared" si="4"/>
        <v>74637.48032255677</v>
      </c>
      <c r="C22" s="2">
        <f t="shared" si="0"/>
        <v>367.0671282263342</v>
      </c>
      <c r="D22" s="3">
        <v>0.004918</v>
      </c>
      <c r="E22" s="5">
        <f>0.5+SUM(B23:B$109)/B22</f>
        <v>43.07953669837887</v>
      </c>
      <c r="G22" s="1">
        <v>17</v>
      </c>
      <c r="H22" s="2">
        <f t="shared" si="5"/>
        <v>92664.93912033866</v>
      </c>
      <c r="I22" s="2">
        <f t="shared" si="1"/>
        <v>103.97006169301997</v>
      </c>
      <c r="J22" s="3">
        <v>0.001122</v>
      </c>
      <c r="K22" s="5">
        <f>0.5+SUM(H23:H$109)/H22</f>
        <v>50.990721473681425</v>
      </c>
      <c r="M22" s="1">
        <v>17</v>
      </c>
      <c r="N22" s="2">
        <f t="shared" si="6"/>
        <v>99212.58025314279</v>
      </c>
      <c r="O22" s="2">
        <f t="shared" si="2"/>
        <v>58.13857202834168</v>
      </c>
      <c r="P22" s="3">
        <v>0.000586</v>
      </c>
      <c r="Q22" s="5">
        <f>0.5+SUM(N23:N$109)/N22</f>
        <v>59.23510916483735</v>
      </c>
      <c r="S22" s="1">
        <v>17</v>
      </c>
      <c r="T22" s="7">
        <v>99411</v>
      </c>
      <c r="U22" s="2">
        <f t="shared" si="3"/>
        <v>30.81741</v>
      </c>
      <c r="V22" s="3">
        <f t="shared" si="7"/>
        <v>0.00031</v>
      </c>
      <c r="W22" s="5">
        <f>0.5+SUM(T23:T$109)/T22</f>
        <v>62.66180301978654</v>
      </c>
    </row>
    <row r="23" spans="1:23" ht="12.75">
      <c r="A23" s="1">
        <v>18</v>
      </c>
      <c r="B23" s="2">
        <f t="shared" si="4"/>
        <v>74270.41319433044</v>
      </c>
      <c r="C23" s="2">
        <f t="shared" si="0"/>
        <v>419.9249162007443</v>
      </c>
      <c r="D23" s="3">
        <v>0.005654</v>
      </c>
      <c r="E23" s="5">
        <f>0.5+SUM(B24:B$109)/B23</f>
        <v>42.289977809244725</v>
      </c>
      <c r="G23" s="1">
        <v>18</v>
      </c>
      <c r="H23" s="2">
        <f t="shared" si="5"/>
        <v>92560.96905864564</v>
      </c>
      <c r="I23" s="2">
        <f t="shared" si="1"/>
        <v>126.80852761034453</v>
      </c>
      <c r="J23" s="3">
        <v>0.00137</v>
      </c>
      <c r="K23" s="5">
        <f>0.5+SUM(H24:H$109)/H23</f>
        <v>50.04743569653294</v>
      </c>
      <c r="M23" s="1">
        <v>18</v>
      </c>
      <c r="N23" s="2">
        <f t="shared" si="6"/>
        <v>99154.44168111445</v>
      </c>
      <c r="O23" s="2">
        <f t="shared" si="2"/>
        <v>79.22439890321044</v>
      </c>
      <c r="P23" s="3">
        <v>0.000799</v>
      </c>
      <c r="Q23" s="5">
        <f>0.5+SUM(N24:N$109)/N23</f>
        <v>58.26954812003568</v>
      </c>
      <c r="S23" s="1">
        <v>18</v>
      </c>
      <c r="T23" s="7">
        <v>99380</v>
      </c>
      <c r="U23" s="2">
        <f t="shared" si="3"/>
        <v>41.7396</v>
      </c>
      <c r="V23" s="3">
        <f t="shared" si="7"/>
        <v>0.00042</v>
      </c>
      <c r="W23" s="5">
        <f>0.5+SUM(T24:T$109)/T23</f>
        <v>61.68119339907426</v>
      </c>
    </row>
    <row r="24" spans="1:23" ht="12.75">
      <c r="A24" s="1">
        <v>19</v>
      </c>
      <c r="B24" s="2">
        <f t="shared" si="4"/>
        <v>73850.48827812969</v>
      </c>
      <c r="C24" s="2">
        <f t="shared" si="0"/>
        <v>455.58366218778207</v>
      </c>
      <c r="D24" s="3">
        <v>0.006169</v>
      </c>
      <c r="E24" s="5">
        <f>0.5+SUM(B25:B$109)/B24</f>
        <v>41.52760187021895</v>
      </c>
      <c r="G24" s="1">
        <v>19</v>
      </c>
      <c r="H24" s="2">
        <f t="shared" si="5"/>
        <v>92434.1605310353</v>
      </c>
      <c r="I24" s="2">
        <f t="shared" si="1"/>
        <v>140.7772264887668</v>
      </c>
      <c r="J24" s="3">
        <v>0.001523</v>
      </c>
      <c r="K24" s="5">
        <f>0.5+SUM(H25:H$109)/H24</f>
        <v>49.115408806597976</v>
      </c>
      <c r="M24" s="1">
        <v>19</v>
      </c>
      <c r="N24" s="2">
        <f t="shared" si="6"/>
        <v>99075.21728221123</v>
      </c>
      <c r="O24" s="2">
        <f t="shared" si="2"/>
        <v>92.93255381071414</v>
      </c>
      <c r="P24" s="3">
        <v>0.000938</v>
      </c>
      <c r="Q24" s="5">
        <f>0.5+SUM(N25:N$109)/N24</f>
        <v>57.315742898611674</v>
      </c>
      <c r="S24" s="1">
        <v>19</v>
      </c>
      <c r="T24" s="7">
        <v>99338</v>
      </c>
      <c r="U24" s="2">
        <f t="shared" si="3"/>
        <v>50.662380000000006</v>
      </c>
      <c r="V24" s="3">
        <f t="shared" si="7"/>
        <v>0.00051</v>
      </c>
      <c r="W24" s="5">
        <f>0.5+SUM(T25:T$109)/T24</f>
        <v>60.70706074211279</v>
      </c>
    </row>
    <row r="25" spans="1:23" ht="12.75">
      <c r="A25" s="1">
        <v>20</v>
      </c>
      <c r="B25" s="2">
        <f t="shared" si="4"/>
        <v>73394.90461594191</v>
      </c>
      <c r="C25" s="2">
        <f t="shared" si="0"/>
        <v>516.2597590685355</v>
      </c>
      <c r="D25" s="3">
        <v>0.007034</v>
      </c>
      <c r="E25" s="5">
        <f>0.5+SUM(B26:B$109)/B25</f>
        <v>40.78227220746682</v>
      </c>
      <c r="G25" s="1">
        <v>20</v>
      </c>
      <c r="H25" s="2">
        <f t="shared" si="5"/>
        <v>92293.38330454654</v>
      </c>
      <c r="I25" s="2">
        <f t="shared" si="1"/>
        <v>130.31825722601974</v>
      </c>
      <c r="J25" s="3">
        <v>0.001412</v>
      </c>
      <c r="K25" s="5">
        <f>0.5+SUM(H26:H$109)/H25</f>
        <v>48.18956301106383</v>
      </c>
      <c r="M25" s="1">
        <v>20</v>
      </c>
      <c r="N25" s="2">
        <f t="shared" si="6"/>
        <v>98982.28472840053</v>
      </c>
      <c r="O25" s="2">
        <f t="shared" si="2"/>
        <v>91.55861337377048</v>
      </c>
      <c r="P25" s="3">
        <v>0.000925</v>
      </c>
      <c r="Q25" s="5">
        <f>0.5+SUM(N26:N$109)/N25</f>
        <v>56.36908610137476</v>
      </c>
      <c r="S25" s="1">
        <v>20</v>
      </c>
      <c r="T25" s="7">
        <v>99287</v>
      </c>
      <c r="U25" s="2">
        <f t="shared" si="3"/>
        <v>51.629239999999996</v>
      </c>
      <c r="V25" s="3">
        <f t="shared" si="7"/>
        <v>0.00052</v>
      </c>
      <c r="W25" s="5">
        <f>0.5+SUM(T26:T$109)/T25</f>
        <v>59.7379868462135</v>
      </c>
    </row>
    <row r="26" spans="1:23" ht="12.75">
      <c r="A26" s="1">
        <v>21</v>
      </c>
      <c r="B26" s="2">
        <f t="shared" si="4"/>
        <v>72878.64485687338</v>
      </c>
      <c r="C26" s="2">
        <f t="shared" si="0"/>
        <v>597.1676159572204</v>
      </c>
      <c r="D26" s="3">
        <v>0.008194</v>
      </c>
      <c r="E26" s="5">
        <f>0.5+SUM(B27:B$109)/B26</f>
        <v>40.06762488087891</v>
      </c>
      <c r="G26" s="1">
        <v>21</v>
      </c>
      <c r="H26" s="2">
        <f t="shared" si="5"/>
        <v>92163.06504732052</v>
      </c>
      <c r="I26" s="2">
        <f t="shared" si="1"/>
        <v>144.69601212429322</v>
      </c>
      <c r="J26" s="3">
        <v>0.00157</v>
      </c>
      <c r="K26" s="5">
        <f>0.5+SUM(H27:H$109)/H26</f>
        <v>47.256995889259464</v>
      </c>
      <c r="M26" s="1">
        <v>21</v>
      </c>
      <c r="N26" s="2">
        <f t="shared" si="6"/>
        <v>98890.72611502676</v>
      </c>
      <c r="O26" s="2">
        <f t="shared" si="2"/>
        <v>105.61529549084857</v>
      </c>
      <c r="P26" s="3">
        <v>0.001068</v>
      </c>
      <c r="Q26" s="5">
        <f>0.5+SUM(N27:N$109)/N26</f>
        <v>55.42081285326402</v>
      </c>
      <c r="S26" s="1">
        <v>21</v>
      </c>
      <c r="T26" s="7">
        <v>99235</v>
      </c>
      <c r="U26" s="2">
        <f t="shared" si="3"/>
        <v>56.56395</v>
      </c>
      <c r="V26" s="3">
        <f t="shared" si="7"/>
        <v>0.00057</v>
      </c>
      <c r="W26" s="5">
        <f>0.5+SUM(T27:T$109)/T26</f>
        <v>58.769028064694915</v>
      </c>
    </row>
    <row r="27" spans="1:23" ht="12.75">
      <c r="A27" s="1">
        <v>22</v>
      </c>
      <c r="B27" s="2">
        <f t="shared" si="4"/>
        <v>72281.47724091615</v>
      </c>
      <c r="C27" s="2">
        <f t="shared" si="0"/>
        <v>650.3164507365226</v>
      </c>
      <c r="D27" s="3">
        <v>0.008997</v>
      </c>
      <c r="E27" s="5">
        <f>0.5+SUM(B28:B$109)/B27</f>
        <v>39.39452058253218</v>
      </c>
      <c r="G27" s="1">
        <v>22</v>
      </c>
      <c r="H27" s="2">
        <f t="shared" si="5"/>
        <v>92018.36903519623</v>
      </c>
      <c r="I27" s="2">
        <f t="shared" si="1"/>
        <v>161.86031113291017</v>
      </c>
      <c r="J27" s="3">
        <v>0.001759</v>
      </c>
      <c r="K27" s="5">
        <f>0.5+SUM(H28:H$109)/H27</f>
        <v>46.33051980535387</v>
      </c>
      <c r="M27" s="1">
        <v>22</v>
      </c>
      <c r="N27" s="2">
        <f t="shared" si="6"/>
        <v>98785.11081953591</v>
      </c>
      <c r="O27" s="2">
        <f t="shared" si="2"/>
        <v>100.36567259264848</v>
      </c>
      <c r="P27" s="3">
        <v>0.001016</v>
      </c>
      <c r="Q27" s="5">
        <f>0.5+SUM(N28:N$109)/N27</f>
        <v>54.47953099236385</v>
      </c>
      <c r="S27" s="1">
        <v>22</v>
      </c>
      <c r="T27" s="7">
        <v>99178</v>
      </c>
      <c r="U27" s="2">
        <f t="shared" si="3"/>
        <v>56.531459999999996</v>
      </c>
      <c r="V27" s="3">
        <f t="shared" si="7"/>
        <v>0.00057</v>
      </c>
      <c r="W27" s="5">
        <f>0.5+SUM(T28:T$109)/T27</f>
        <v>57.80251668716853</v>
      </c>
    </row>
    <row r="28" spans="1:23" ht="12.75">
      <c r="A28" s="1">
        <v>23</v>
      </c>
      <c r="B28" s="2">
        <f t="shared" si="4"/>
        <v>71631.16079017962</v>
      </c>
      <c r="C28" s="2">
        <f t="shared" si="0"/>
        <v>602.9194803709419</v>
      </c>
      <c r="D28" s="3">
        <v>0.008417</v>
      </c>
      <c r="E28" s="5">
        <f>0.5+SUM(B29:B$109)/B28</f>
        <v>38.74763152334775</v>
      </c>
      <c r="G28" s="1">
        <v>23</v>
      </c>
      <c r="H28" s="2">
        <f t="shared" si="5"/>
        <v>91856.50872406331</v>
      </c>
      <c r="I28" s="2">
        <f t="shared" si="1"/>
        <v>178.20162692468284</v>
      </c>
      <c r="J28" s="3">
        <v>0.00194</v>
      </c>
      <c r="K28" s="5">
        <f>0.5+SUM(H29:H$109)/H28</f>
        <v>45.41127774290362</v>
      </c>
      <c r="M28" s="1">
        <v>23</v>
      </c>
      <c r="N28" s="2">
        <f t="shared" si="6"/>
        <v>98684.74514694326</v>
      </c>
      <c r="O28" s="2">
        <f t="shared" si="2"/>
        <v>108.3558501713437</v>
      </c>
      <c r="P28" s="3">
        <v>0.001098</v>
      </c>
      <c r="Q28" s="5">
        <f>0.5+SUM(N29:N$109)/N28</f>
        <v>53.53442997321664</v>
      </c>
      <c r="S28" s="1">
        <v>23</v>
      </c>
      <c r="T28" s="7">
        <v>99121</v>
      </c>
      <c r="U28" s="2">
        <f t="shared" si="3"/>
        <v>59.47259999999999</v>
      </c>
      <c r="V28" s="3">
        <f t="shared" si="7"/>
        <v>0.0006</v>
      </c>
      <c r="W28" s="5">
        <f>0.5+SUM(T29:T$109)/T28</f>
        <v>56.83546877049263</v>
      </c>
    </row>
    <row r="29" spans="1:23" ht="12.75">
      <c r="A29" s="1">
        <v>24</v>
      </c>
      <c r="B29" s="2">
        <f t="shared" si="4"/>
        <v>71028.24130980868</v>
      </c>
      <c r="C29" s="2">
        <f t="shared" si="0"/>
        <v>535.6949959585771</v>
      </c>
      <c r="D29" s="3">
        <v>0.007542</v>
      </c>
      <c r="E29" s="5">
        <f>0.5+SUM(B30:B$109)/B29</f>
        <v>38.07229452637626</v>
      </c>
      <c r="G29" s="1">
        <v>24</v>
      </c>
      <c r="H29" s="2">
        <f t="shared" si="5"/>
        <v>91678.30709713863</v>
      </c>
      <c r="I29" s="2">
        <f t="shared" si="1"/>
        <v>199.85870947176224</v>
      </c>
      <c r="J29" s="3">
        <v>0.00218</v>
      </c>
      <c r="K29" s="5">
        <f>0.5+SUM(H30:H$109)/H29</f>
        <v>44.498574978361646</v>
      </c>
      <c r="M29" s="1">
        <v>24</v>
      </c>
      <c r="N29" s="2">
        <f t="shared" si="6"/>
        <v>98576.38929677191</v>
      </c>
      <c r="O29" s="2">
        <f t="shared" si="2"/>
        <v>106.75822960840398</v>
      </c>
      <c r="P29" s="3">
        <v>0.001083</v>
      </c>
      <c r="Q29" s="5">
        <f>0.5+SUM(N30:N$109)/N29</f>
        <v>52.59272578612983</v>
      </c>
      <c r="S29" s="1">
        <v>24</v>
      </c>
      <c r="T29" s="7">
        <v>99062</v>
      </c>
      <c r="U29" s="2">
        <f t="shared" si="3"/>
        <v>62.409060000000004</v>
      </c>
      <c r="V29" s="3">
        <f t="shared" si="7"/>
        <v>0.00063</v>
      </c>
      <c r="W29" s="5">
        <f>0.5+SUM(T30:T$109)/T29</f>
        <v>55.869021420928306</v>
      </c>
    </row>
    <row r="30" spans="1:23" ht="12.75">
      <c r="A30" s="1">
        <v>25</v>
      </c>
      <c r="B30" s="2">
        <f t="shared" si="4"/>
        <v>70492.5463138501</v>
      </c>
      <c r="C30" s="2">
        <f t="shared" si="0"/>
        <v>520.2349917962138</v>
      </c>
      <c r="D30" s="3">
        <v>0.00738</v>
      </c>
      <c r="E30" s="5">
        <f>0.5+SUM(B31:B$109)/B30</f>
        <v>37.35781819117409</v>
      </c>
      <c r="G30" s="1">
        <v>25</v>
      </c>
      <c r="H30" s="2">
        <f t="shared" si="5"/>
        <v>91478.44838766687</v>
      </c>
      <c r="I30" s="2">
        <f t="shared" si="1"/>
        <v>201.8929355915808</v>
      </c>
      <c r="J30" s="3">
        <v>0.002207</v>
      </c>
      <c r="K30" s="5">
        <f>0.5+SUM(H31:H$109)/H30</f>
        <v>43.59470142747354</v>
      </c>
      <c r="M30" s="1">
        <v>25</v>
      </c>
      <c r="N30" s="2">
        <f t="shared" si="6"/>
        <v>98469.63106716351</v>
      </c>
      <c r="O30" s="2">
        <f t="shared" si="2"/>
        <v>101.91606815451422</v>
      </c>
      <c r="P30" s="3">
        <v>0.001035</v>
      </c>
      <c r="Q30" s="5">
        <f>0.5+SUM(N31:N$109)/N30</f>
        <v>51.6492033733832</v>
      </c>
      <c r="S30" s="1">
        <v>25</v>
      </c>
      <c r="T30" s="7">
        <v>99000</v>
      </c>
      <c r="U30" s="2">
        <f t="shared" si="3"/>
        <v>64.35</v>
      </c>
      <c r="V30" s="3">
        <f t="shared" si="7"/>
        <v>0.00065</v>
      </c>
      <c r="W30" s="5">
        <f>0.5+SUM(T31:T$109)/T30</f>
        <v>54.903696969696966</v>
      </c>
    </row>
    <row r="31" spans="1:23" ht="12.75">
      <c r="A31" s="1">
        <v>26</v>
      </c>
      <c r="B31" s="2">
        <f t="shared" si="4"/>
        <v>69972.3113220539</v>
      </c>
      <c r="C31" s="2">
        <f t="shared" si="0"/>
        <v>530.4600921324906</v>
      </c>
      <c r="D31" s="3">
        <v>0.007581</v>
      </c>
      <c r="E31" s="5">
        <f>0.5+SUM(B32:B$109)/B31</f>
        <v>36.631851253424365</v>
      </c>
      <c r="G31" s="1">
        <v>26</v>
      </c>
      <c r="H31" s="2">
        <f t="shared" si="5"/>
        <v>91276.55545207529</v>
      </c>
      <c r="I31" s="2">
        <f t="shared" si="1"/>
        <v>191.40693678300187</v>
      </c>
      <c r="J31" s="3">
        <v>0.002097</v>
      </c>
      <c r="K31" s="5">
        <f>0.5+SUM(H32:H$109)/H31</f>
        <v>42.69002180559849</v>
      </c>
      <c r="M31" s="1">
        <v>26</v>
      </c>
      <c r="N31" s="2">
        <f t="shared" si="6"/>
        <v>98367.714999009</v>
      </c>
      <c r="O31" s="2">
        <f t="shared" si="2"/>
        <v>107.02407391892179</v>
      </c>
      <c r="P31" s="3">
        <v>0.001088</v>
      </c>
      <c r="Q31" s="5">
        <f>0.5+SUM(N32:N$109)/N31</f>
        <v>50.702197647948815</v>
      </c>
      <c r="S31" s="1">
        <v>26</v>
      </c>
      <c r="T31" s="7">
        <v>98936</v>
      </c>
      <c r="U31" s="2">
        <f t="shared" si="3"/>
        <v>70.24456</v>
      </c>
      <c r="V31" s="3">
        <f t="shared" si="7"/>
        <v>0.00071</v>
      </c>
      <c r="W31" s="5">
        <f>0.5+SUM(T32:T$109)/T31</f>
        <v>53.93888978733727</v>
      </c>
    </row>
    <row r="32" spans="1:23" ht="12.75">
      <c r="A32" s="1">
        <v>27</v>
      </c>
      <c r="B32" s="2">
        <f t="shared" si="4"/>
        <v>69441.8512299214</v>
      </c>
      <c r="C32" s="2">
        <f t="shared" si="0"/>
        <v>505.60611880505775</v>
      </c>
      <c r="D32" s="3">
        <v>0.007281</v>
      </c>
      <c r="E32" s="5">
        <f>0.5+SUM(B33:B$109)/B32</f>
        <v>35.90785923427944</v>
      </c>
      <c r="G32" s="1">
        <v>27</v>
      </c>
      <c r="H32" s="2">
        <f t="shared" si="5"/>
        <v>91085.14851529228</v>
      </c>
      <c r="I32" s="2">
        <f t="shared" si="1"/>
        <v>205.57918019901467</v>
      </c>
      <c r="J32" s="3">
        <v>0.002257</v>
      </c>
      <c r="K32" s="5">
        <f>0.5+SUM(H33:H$109)/H32</f>
        <v>41.77868019797364</v>
      </c>
      <c r="M32" s="1">
        <v>27</v>
      </c>
      <c r="N32" s="2">
        <f t="shared" si="6"/>
        <v>98260.69092509008</v>
      </c>
      <c r="O32" s="2">
        <f t="shared" si="2"/>
        <v>111.13284143627689</v>
      </c>
      <c r="P32" s="3">
        <v>0.001131</v>
      </c>
      <c r="Q32" s="5">
        <f>0.5+SUM(N33:N$109)/N32</f>
        <v>49.756877130266545</v>
      </c>
      <c r="S32" s="1">
        <v>27</v>
      </c>
      <c r="T32" s="7">
        <v>98866</v>
      </c>
      <c r="U32" s="2">
        <f t="shared" si="3"/>
        <v>70.19486</v>
      </c>
      <c r="V32" s="3">
        <f t="shared" si="7"/>
        <v>0.00071</v>
      </c>
      <c r="W32" s="5">
        <f>0.5+SUM(T33:T$109)/T32</f>
        <v>52.97672607367548</v>
      </c>
    </row>
    <row r="33" spans="1:23" ht="12.75">
      <c r="A33" s="1">
        <v>28</v>
      </c>
      <c r="B33" s="2">
        <f t="shared" si="4"/>
        <v>68936.24511111635</v>
      </c>
      <c r="C33" s="2">
        <f t="shared" si="0"/>
        <v>514.8158784898169</v>
      </c>
      <c r="D33" s="3">
        <v>0.007468</v>
      </c>
      <c r="E33" s="5">
        <f>0.5+SUM(B34:B$109)/B33</f>
        <v>35.16755470005051</v>
      </c>
      <c r="G33" s="1">
        <v>28</v>
      </c>
      <c r="H33" s="2">
        <f t="shared" si="5"/>
        <v>90879.56933509327</v>
      </c>
      <c r="I33" s="2">
        <f t="shared" si="1"/>
        <v>202.75231918659307</v>
      </c>
      <c r="J33" s="3">
        <v>0.002231</v>
      </c>
      <c r="K33" s="5">
        <f>0.5+SUM(H34:H$109)/H33</f>
        <v>40.8720569304657</v>
      </c>
      <c r="M33" s="1">
        <v>28</v>
      </c>
      <c r="N33" s="2">
        <f t="shared" si="6"/>
        <v>98149.5580836538</v>
      </c>
      <c r="O33" s="2">
        <f t="shared" si="2"/>
        <v>103.74408289442206</v>
      </c>
      <c r="P33" s="3">
        <v>0.001057</v>
      </c>
      <c r="Q33" s="5">
        <f>0.5+SUM(N34:N$109)/N33</f>
        <v>48.812649737119216</v>
      </c>
      <c r="S33" s="1">
        <v>28</v>
      </c>
      <c r="T33" s="7">
        <v>98796</v>
      </c>
      <c r="U33" s="2">
        <f t="shared" si="3"/>
        <v>74.09700000000001</v>
      </c>
      <c r="V33" s="3">
        <f t="shared" si="7"/>
        <v>0.00075</v>
      </c>
      <c r="W33" s="5">
        <f>0.5+SUM(T34:T$109)/T33</f>
        <v>52.01390744564557</v>
      </c>
    </row>
    <row r="34" spans="1:23" ht="12.75">
      <c r="A34" s="1">
        <v>29</v>
      </c>
      <c r="B34" s="2">
        <f t="shared" si="4"/>
        <v>68421.42923262654</v>
      </c>
      <c r="C34" s="2">
        <f t="shared" si="0"/>
        <v>519.1133835879376</v>
      </c>
      <c r="D34" s="3">
        <v>0.007587</v>
      </c>
      <c r="E34" s="5">
        <f>0.5+SUM(B35:B$109)/B34</f>
        <v>34.42839999118467</v>
      </c>
      <c r="G34" s="1">
        <v>29</v>
      </c>
      <c r="H34" s="2">
        <f t="shared" si="5"/>
        <v>90676.81701590668</v>
      </c>
      <c r="I34" s="2">
        <f t="shared" si="1"/>
        <v>211.5490140981103</v>
      </c>
      <c r="J34" s="3">
        <v>0.002333</v>
      </c>
      <c r="K34" s="5">
        <f>0.5+SUM(H35:H$109)/H34</f>
        <v>39.962328385092846</v>
      </c>
      <c r="M34" s="1">
        <v>29</v>
      </c>
      <c r="N34" s="2">
        <f t="shared" si="6"/>
        <v>98045.81400075938</v>
      </c>
      <c r="O34" s="2">
        <f t="shared" si="2"/>
        <v>112.85073191487403</v>
      </c>
      <c r="P34" s="3">
        <v>0.001151</v>
      </c>
      <c r="Q34" s="5">
        <f>0.5+SUM(N35:N$109)/N34</f>
        <v>47.86377024226528</v>
      </c>
      <c r="S34" s="1">
        <v>29</v>
      </c>
      <c r="T34" s="7">
        <v>98722</v>
      </c>
      <c r="U34" s="2">
        <f t="shared" si="3"/>
        <v>76.01594</v>
      </c>
      <c r="V34" s="3">
        <f t="shared" si="7"/>
        <v>0.00077</v>
      </c>
      <c r="W34" s="5">
        <f>0.5+SUM(T35:T$109)/T34</f>
        <v>51.05252122120702</v>
      </c>
    </row>
    <row r="35" spans="1:23" ht="12.75">
      <c r="A35" s="1">
        <v>30</v>
      </c>
      <c r="B35" s="2">
        <f t="shared" si="4"/>
        <v>67902.3158490386</v>
      </c>
      <c r="C35" s="2">
        <f t="shared" si="0"/>
        <v>557.7496223840031</v>
      </c>
      <c r="D35" s="3">
        <v>0.008214</v>
      </c>
      <c r="E35" s="5">
        <f>0.5+SUM(B36:B$109)/B35</f>
        <v>33.68778269851833</v>
      </c>
      <c r="G35" s="1">
        <v>30</v>
      </c>
      <c r="H35" s="2">
        <f t="shared" si="5"/>
        <v>90465.26800180857</v>
      </c>
      <c r="I35" s="2">
        <f t="shared" si="1"/>
        <v>212.9552408762574</v>
      </c>
      <c r="J35" s="3">
        <v>0.002354</v>
      </c>
      <c r="K35" s="5">
        <f>0.5+SUM(H36:H$109)/H35</f>
        <v>39.054609288563064</v>
      </c>
      <c r="M35" s="1">
        <v>30</v>
      </c>
      <c r="N35" s="2">
        <f t="shared" si="6"/>
        <v>97932.9632688445</v>
      </c>
      <c r="O35" s="2">
        <f t="shared" si="2"/>
        <v>120.5554777839476</v>
      </c>
      <c r="P35" s="3">
        <v>0.001231</v>
      </c>
      <c r="Q35" s="5">
        <f>0.5+SUM(N36:N$109)/N35</f>
        <v>46.91834876168999</v>
      </c>
      <c r="S35" s="1">
        <v>30</v>
      </c>
      <c r="T35" s="7">
        <v>98646</v>
      </c>
      <c r="U35" s="2">
        <f t="shared" si="3"/>
        <v>80.88972</v>
      </c>
      <c r="V35" s="3">
        <f t="shared" si="7"/>
        <v>0.00082</v>
      </c>
      <c r="W35" s="5">
        <f>0.5+SUM(T36:T$109)/T35</f>
        <v>50.091468483263384</v>
      </c>
    </row>
    <row r="36" spans="1:23" ht="12.75">
      <c r="A36" s="1">
        <v>31</v>
      </c>
      <c r="B36" s="2">
        <f t="shared" si="4"/>
        <v>67344.5662266546</v>
      </c>
      <c r="C36" s="2">
        <f t="shared" si="0"/>
        <v>541.1135896311697</v>
      </c>
      <c r="D36" s="3">
        <v>0.008035</v>
      </c>
      <c r="E36" s="5">
        <f>0.5+SUM(B37:B$109)/B36</f>
        <v>32.96264486342652</v>
      </c>
      <c r="G36" s="1">
        <v>31</v>
      </c>
      <c r="H36" s="2">
        <f t="shared" si="5"/>
        <v>90252.31276093231</v>
      </c>
      <c r="I36" s="2">
        <f t="shared" si="1"/>
        <v>236.64156405916455</v>
      </c>
      <c r="J36" s="3">
        <v>0.002622</v>
      </c>
      <c r="K36" s="5">
        <f>0.5+SUM(H37:H$109)/H36</f>
        <v>38.14558098620459</v>
      </c>
      <c r="M36" s="1">
        <v>31</v>
      </c>
      <c r="N36" s="2">
        <f t="shared" si="6"/>
        <v>97812.40779106056</v>
      </c>
      <c r="O36" s="2">
        <f t="shared" si="2"/>
        <v>123.7326958556916</v>
      </c>
      <c r="P36" s="3">
        <v>0.001265</v>
      </c>
      <c r="Q36" s="5">
        <f>0.5+SUM(N37:N$109)/N36</f>
        <v>45.97556017626698</v>
      </c>
      <c r="S36" s="1">
        <v>31</v>
      </c>
      <c r="T36" s="7">
        <v>98565</v>
      </c>
      <c r="U36" s="2">
        <f t="shared" si="3"/>
        <v>80.8233</v>
      </c>
      <c r="V36" s="3">
        <f t="shared" si="7"/>
        <v>0.00082</v>
      </c>
      <c r="W36" s="5">
        <f>0.5+SUM(T37:T$109)/T36</f>
        <v>49.13222239131537</v>
      </c>
    </row>
    <row r="37" spans="1:23" ht="12.75">
      <c r="A37" s="1">
        <v>32</v>
      </c>
      <c r="B37" s="2">
        <f t="shared" si="4"/>
        <v>66803.45263702342</v>
      </c>
      <c r="C37" s="2">
        <f aca="true" t="shared" si="8" ref="C37:C68">B37*D37</f>
        <v>594.6843353747826</v>
      </c>
      <c r="D37" s="3">
        <v>0.008902</v>
      </c>
      <c r="E37" s="5">
        <f>0.5+SUM(B38:B$109)/B37</f>
        <v>32.22559501940745</v>
      </c>
      <c r="G37" s="1">
        <v>32</v>
      </c>
      <c r="H37" s="2">
        <f t="shared" si="5"/>
        <v>90015.67119687315</v>
      </c>
      <c r="I37" s="2">
        <f aca="true" t="shared" si="9" ref="I37:I68">H37*J37</f>
        <v>260.14528975896343</v>
      </c>
      <c r="J37" s="3">
        <v>0.00289</v>
      </c>
      <c r="K37" s="5">
        <f>0.5+SUM(H38:H$109)/H37</f>
        <v>37.24454718893397</v>
      </c>
      <c r="M37" s="1">
        <v>32</v>
      </c>
      <c r="N37" s="2">
        <f t="shared" si="6"/>
        <v>97688.67509520486</v>
      </c>
      <c r="O37" s="2">
        <f aca="true" t="shared" si="10" ref="O37:O68">N37*P37</f>
        <v>130.6097586022889</v>
      </c>
      <c r="P37" s="3">
        <v>0.001337</v>
      </c>
      <c r="Q37" s="5">
        <f>0.5+SUM(N38:N$109)/N37</f>
        <v>45.033159623190315</v>
      </c>
      <c r="S37" s="1">
        <v>32</v>
      </c>
      <c r="T37" s="7">
        <v>98484</v>
      </c>
      <c r="U37" s="2">
        <f t="shared" si="3"/>
        <v>84.69624</v>
      </c>
      <c r="V37" s="3">
        <f t="shared" si="7"/>
        <v>0.00086</v>
      </c>
      <c r="W37" s="5">
        <f>0.5+SUM(T38:T$109)/T37</f>
        <v>48.172220868364406</v>
      </c>
    </row>
    <row r="38" spans="1:23" ht="12.75">
      <c r="A38" s="1">
        <v>33</v>
      </c>
      <c r="B38" s="2">
        <f aca="true" t="shared" si="11" ref="B38:B69">B37-C37</f>
        <v>66208.76830164864</v>
      </c>
      <c r="C38" s="2">
        <f t="shared" si="8"/>
        <v>578.0025472733927</v>
      </c>
      <c r="D38" s="3">
        <v>0.00873</v>
      </c>
      <c r="E38" s="5">
        <f>0.5+SUM(B39:B$109)/B38</f>
        <v>31.510552961874062</v>
      </c>
      <c r="G38" s="1">
        <v>33</v>
      </c>
      <c r="H38" s="2">
        <f aca="true" t="shared" si="12" ref="H38:H69">H37-I37</f>
        <v>89755.52590711419</v>
      </c>
      <c r="I38" s="2">
        <f t="shared" si="9"/>
        <v>264.4197793223584</v>
      </c>
      <c r="J38" s="3">
        <v>0.002946</v>
      </c>
      <c r="K38" s="5">
        <f>0.5+SUM(H39:H$109)/H38</f>
        <v>36.35104671393725</v>
      </c>
      <c r="M38" s="1">
        <v>33</v>
      </c>
      <c r="N38" s="2">
        <f aca="true" t="shared" si="13" ref="N38:N69">N37-O37</f>
        <v>97558.06533660257</v>
      </c>
      <c r="O38" s="2">
        <f t="shared" si="10"/>
        <v>127.70350752561276</v>
      </c>
      <c r="P38" s="3">
        <v>0.001309</v>
      </c>
      <c r="Q38" s="5">
        <f>0.5+SUM(N39:N$109)/N38</f>
        <v>44.092780170277976</v>
      </c>
      <c r="S38" s="1">
        <v>33</v>
      </c>
      <c r="T38" s="7">
        <v>98399</v>
      </c>
      <c r="U38" s="2">
        <f t="shared" si="3"/>
        <v>86.59112</v>
      </c>
      <c r="V38" s="3">
        <f t="shared" si="7"/>
        <v>0.00088</v>
      </c>
      <c r="W38" s="5">
        <f>0.5+SUM(T39:T$109)/T38</f>
        <v>47.213401558958935</v>
      </c>
    </row>
    <row r="39" spans="1:23" ht="12.75">
      <c r="A39" s="1">
        <v>34</v>
      </c>
      <c r="B39" s="2">
        <f t="shared" si="11"/>
        <v>65630.76575437524</v>
      </c>
      <c r="C39" s="2">
        <f t="shared" si="8"/>
        <v>578.2070462960459</v>
      </c>
      <c r="D39" s="3">
        <v>0.00881</v>
      </c>
      <c r="E39" s="5">
        <f>0.5+SUM(B40:B$109)/B39</f>
        <v>30.783659307629673</v>
      </c>
      <c r="G39" s="1">
        <v>34</v>
      </c>
      <c r="H39" s="2">
        <f t="shared" si="12"/>
        <v>89491.10612779183</v>
      </c>
      <c r="I39" s="2">
        <f t="shared" si="9"/>
        <v>261.49301210540773</v>
      </c>
      <c r="J39" s="3">
        <v>0.002922</v>
      </c>
      <c r="K39" s="5">
        <f>0.5+SUM(H40:H$109)/H39</f>
        <v>35.456975965130525</v>
      </c>
      <c r="M39" s="1">
        <v>34</v>
      </c>
      <c r="N39" s="2">
        <f t="shared" si="13"/>
        <v>97430.36182907695</v>
      </c>
      <c r="O39" s="2">
        <f t="shared" si="10"/>
        <v>141.5663157376488</v>
      </c>
      <c r="P39" s="3">
        <v>0.001453</v>
      </c>
      <c r="Q39" s="5">
        <f>0.5+SUM(N40:N$109)/N39</f>
        <v>43.14991791282588</v>
      </c>
      <c r="S39" s="1">
        <v>34</v>
      </c>
      <c r="T39" s="7">
        <v>98312</v>
      </c>
      <c r="U39" s="2">
        <f t="shared" si="3"/>
        <v>98.312</v>
      </c>
      <c r="V39" s="3">
        <f t="shared" si="7"/>
        <v>0.001</v>
      </c>
      <c r="W39" s="5">
        <f>0.5+SUM(T40:T$109)/T39</f>
        <v>46.2547400113923</v>
      </c>
    </row>
    <row r="40" spans="1:23" ht="12.75">
      <c r="A40" s="1">
        <v>35</v>
      </c>
      <c r="B40" s="2">
        <f t="shared" si="11"/>
        <v>65052.558708079196</v>
      </c>
      <c r="C40" s="2">
        <f t="shared" si="8"/>
        <v>617.0235193461311</v>
      </c>
      <c r="D40" s="3">
        <v>0.009485</v>
      </c>
      <c r="E40" s="5">
        <f>0.5+SUM(B41:B$109)/B40</f>
        <v>30.052829737618087</v>
      </c>
      <c r="G40" s="1">
        <v>35</v>
      </c>
      <c r="H40" s="2">
        <f t="shared" si="12"/>
        <v>89229.61311568643</v>
      </c>
      <c r="I40" s="2">
        <f t="shared" si="9"/>
        <v>313.99900855410056</v>
      </c>
      <c r="J40" s="3">
        <v>0.003519</v>
      </c>
      <c r="K40" s="5">
        <f>0.5+SUM(H41:H$109)/H40</f>
        <v>34.55941958917008</v>
      </c>
      <c r="M40" s="1">
        <v>35</v>
      </c>
      <c r="N40" s="2">
        <f t="shared" si="13"/>
        <v>97288.7955133393</v>
      </c>
      <c r="O40" s="2">
        <f t="shared" si="10"/>
        <v>154.88376245723617</v>
      </c>
      <c r="P40" s="3">
        <v>0.001592</v>
      </c>
      <c r="Q40" s="5">
        <f>0.5+SUM(N41:N$109)/N40</f>
        <v>42.21197841746646</v>
      </c>
      <c r="S40" s="1">
        <v>35</v>
      </c>
      <c r="T40" s="7">
        <v>98214</v>
      </c>
      <c r="U40" s="2">
        <f t="shared" si="3"/>
        <v>97.23186</v>
      </c>
      <c r="V40" s="3">
        <f t="shared" si="7"/>
        <v>0.00099</v>
      </c>
      <c r="W40" s="5">
        <f>0.5+SUM(T41:T$109)/T40</f>
        <v>45.30039505569471</v>
      </c>
    </row>
    <row r="41" spans="1:23" ht="12.75">
      <c r="A41" s="1">
        <v>36</v>
      </c>
      <c r="B41" s="2">
        <f t="shared" si="11"/>
        <v>64435.53518873306</v>
      </c>
      <c r="C41" s="2">
        <f t="shared" si="8"/>
        <v>647.6415641819559</v>
      </c>
      <c r="D41" s="3">
        <v>0.010051</v>
      </c>
      <c r="E41" s="5">
        <f>0.5+SUM(B42:B$109)/B41</f>
        <v>29.335822514164942</v>
      </c>
      <c r="G41" s="1">
        <v>36</v>
      </c>
      <c r="H41" s="2">
        <f t="shared" si="12"/>
        <v>88915.61410713232</v>
      </c>
      <c r="I41" s="2">
        <f t="shared" si="9"/>
        <v>292.88803286889384</v>
      </c>
      <c r="J41" s="3">
        <v>0.003294</v>
      </c>
      <c r="K41" s="5">
        <f>0.5+SUM(H42:H$109)/H41</f>
        <v>33.67969794624291</v>
      </c>
      <c r="M41" s="1">
        <v>36</v>
      </c>
      <c r="N41" s="2">
        <f t="shared" si="13"/>
        <v>97133.91175088206</v>
      </c>
      <c r="O41" s="2">
        <f t="shared" si="10"/>
        <v>164.93338215299775</v>
      </c>
      <c r="P41" s="3">
        <v>0.001698</v>
      </c>
      <c r="Q41" s="5">
        <f>0.5+SUM(N42:N$109)/N41</f>
        <v>41.27848977318538</v>
      </c>
      <c r="S41" s="1">
        <v>36</v>
      </c>
      <c r="T41" s="7">
        <v>98117</v>
      </c>
      <c r="U41" s="2">
        <f t="shared" si="3"/>
        <v>103.02284999999999</v>
      </c>
      <c r="V41" s="3">
        <f t="shared" si="7"/>
        <v>0.00105</v>
      </c>
      <c r="W41" s="5">
        <f>0.5+SUM(T42:T$109)/T41</f>
        <v>44.34468542658255</v>
      </c>
    </row>
    <row r="42" spans="1:23" ht="12.75">
      <c r="A42" s="1">
        <v>37</v>
      </c>
      <c r="B42" s="2">
        <f t="shared" si="11"/>
        <v>63787.89362455111</v>
      </c>
      <c r="C42" s="2">
        <f t="shared" si="8"/>
        <v>678.5756123779747</v>
      </c>
      <c r="D42" s="3">
        <v>0.010638</v>
      </c>
      <c r="E42" s="5">
        <f>0.5+SUM(B43:B$109)/B42</f>
        <v>28.62859401258544</v>
      </c>
      <c r="G42" s="1">
        <v>37</v>
      </c>
      <c r="H42" s="2">
        <f t="shared" si="12"/>
        <v>88622.72607426342</v>
      </c>
      <c r="I42" s="2">
        <f t="shared" si="9"/>
        <v>315.4969048243778</v>
      </c>
      <c r="J42" s="3">
        <v>0.00356</v>
      </c>
      <c r="K42" s="5">
        <f>0.5+SUM(H43:H$109)/H42</f>
        <v>32.789353075272864</v>
      </c>
      <c r="M42" s="1">
        <v>37</v>
      </c>
      <c r="N42" s="2">
        <f t="shared" si="13"/>
        <v>96968.97836872906</v>
      </c>
      <c r="O42" s="2">
        <f t="shared" si="10"/>
        <v>177.74413734988036</v>
      </c>
      <c r="P42" s="3">
        <v>0.001833</v>
      </c>
      <c r="Q42" s="5">
        <f>0.5+SUM(N43:N$109)/N42</f>
        <v>40.347849421503085</v>
      </c>
      <c r="S42" s="1">
        <v>37</v>
      </c>
      <c r="T42" s="7">
        <v>98014</v>
      </c>
      <c r="U42" s="2">
        <f t="shared" si="3"/>
        <v>115.65652</v>
      </c>
      <c r="V42" s="3">
        <f t="shared" si="7"/>
        <v>0.00118</v>
      </c>
      <c r="W42" s="5">
        <f>0.5+SUM(T43:T$109)/T42</f>
        <v>43.39076050360153</v>
      </c>
    </row>
    <row r="43" spans="1:23" ht="12.75">
      <c r="A43" s="1">
        <v>38</v>
      </c>
      <c r="B43" s="2">
        <f t="shared" si="11"/>
        <v>63109.318012173135</v>
      </c>
      <c r="C43" s="2">
        <f t="shared" si="8"/>
        <v>680.8233227153238</v>
      </c>
      <c r="D43" s="3">
        <v>0.010788</v>
      </c>
      <c r="E43" s="5">
        <f>0.5+SUM(B44:B$109)/B43</f>
        <v>27.93104345283671</v>
      </c>
      <c r="G43" s="1">
        <v>38</v>
      </c>
      <c r="H43" s="2">
        <f t="shared" si="12"/>
        <v>88307.22916943904</v>
      </c>
      <c r="I43" s="2">
        <f t="shared" si="9"/>
        <v>330.09242263536316</v>
      </c>
      <c r="J43" s="3">
        <v>0.003738</v>
      </c>
      <c r="K43" s="5">
        <f>0.5+SUM(H44:H$109)/H43</f>
        <v>31.904713856602367</v>
      </c>
      <c r="M43" s="1">
        <v>38</v>
      </c>
      <c r="N43" s="2">
        <f t="shared" si="13"/>
        <v>96791.23423137919</v>
      </c>
      <c r="O43" s="2">
        <f t="shared" si="10"/>
        <v>192.03380871505632</v>
      </c>
      <c r="P43" s="3">
        <v>0.001984</v>
      </c>
      <c r="Q43" s="5">
        <f>0.5+SUM(N44:N$109)/N43</f>
        <v>39.42102465970432</v>
      </c>
      <c r="S43" s="1">
        <v>38</v>
      </c>
      <c r="T43" s="7">
        <v>97898</v>
      </c>
      <c r="U43" s="2">
        <f t="shared" si="3"/>
        <v>123.35148000000001</v>
      </c>
      <c r="V43" s="3">
        <f t="shared" si="7"/>
        <v>0.00126</v>
      </c>
      <c r="W43" s="5">
        <f>0.5+SUM(T44:T$109)/T43</f>
        <v>42.44158205479172</v>
      </c>
    </row>
    <row r="44" spans="1:23" ht="12.75">
      <c r="A44" s="1">
        <v>39</v>
      </c>
      <c r="B44" s="2">
        <f t="shared" si="11"/>
        <v>62428.49468945781</v>
      </c>
      <c r="C44" s="2">
        <f t="shared" si="8"/>
        <v>682.2185899663949</v>
      </c>
      <c r="D44" s="3">
        <v>0.010928</v>
      </c>
      <c r="E44" s="5">
        <f>0.5+SUM(B45:B$109)/B44</f>
        <v>27.23019681608868</v>
      </c>
      <c r="G44" s="1">
        <v>39</v>
      </c>
      <c r="H44" s="2">
        <f t="shared" si="12"/>
        <v>87977.13674680368</v>
      </c>
      <c r="I44" s="2">
        <f t="shared" si="9"/>
        <v>368.71218010585426</v>
      </c>
      <c r="J44" s="3">
        <v>0.004191</v>
      </c>
      <c r="K44" s="5">
        <f>0.5+SUM(H45:H$109)/H44</f>
        <v>31.022545130299427</v>
      </c>
      <c r="M44" s="1">
        <v>39</v>
      </c>
      <c r="N44" s="2">
        <f t="shared" si="13"/>
        <v>96599.20042266413</v>
      </c>
      <c r="O44" s="2">
        <f t="shared" si="10"/>
        <v>213.96722893620105</v>
      </c>
      <c r="P44" s="3">
        <v>0.002215</v>
      </c>
      <c r="Q44" s="5">
        <f>0.5+SUM(N45:N$109)/N44</f>
        <v>38.49839748030525</v>
      </c>
      <c r="S44" s="1">
        <v>39</v>
      </c>
      <c r="T44" s="7">
        <v>97775</v>
      </c>
      <c r="U44" s="2">
        <f t="shared" si="3"/>
        <v>136.885</v>
      </c>
      <c r="V44" s="3">
        <f t="shared" si="7"/>
        <v>0.0014</v>
      </c>
      <c r="W44" s="5">
        <f>0.5+SUM(T45:T$109)/T44</f>
        <v>41.49434415750447</v>
      </c>
    </row>
    <row r="45" spans="1:23" ht="12.75">
      <c r="A45" s="1">
        <v>40</v>
      </c>
      <c r="B45" s="2">
        <f t="shared" si="11"/>
        <v>61746.27609949141</v>
      </c>
      <c r="C45" s="2">
        <f t="shared" si="8"/>
        <v>718.6031612458811</v>
      </c>
      <c r="D45" s="3">
        <v>0.011638</v>
      </c>
      <c r="E45" s="5">
        <f>0.5+SUM(B46:B$109)/B45</f>
        <v>26.52553182790402</v>
      </c>
      <c r="G45" s="1">
        <v>40</v>
      </c>
      <c r="H45" s="2">
        <f t="shared" si="12"/>
        <v>87608.42456669782</v>
      </c>
      <c r="I45" s="2">
        <f t="shared" si="9"/>
        <v>403.0863614313767</v>
      </c>
      <c r="J45" s="3">
        <v>0.004601</v>
      </c>
      <c r="K45" s="5">
        <f>0.5+SUM(H46:H$109)/H45</f>
        <v>30.15100348590887</v>
      </c>
      <c r="M45" s="1">
        <v>40</v>
      </c>
      <c r="N45" s="2">
        <f t="shared" si="13"/>
        <v>96385.23319372792</v>
      </c>
      <c r="O45" s="2">
        <f t="shared" si="10"/>
        <v>218.02339748421258</v>
      </c>
      <c r="P45" s="3">
        <v>0.002262</v>
      </c>
      <c r="Q45" s="5">
        <f>0.5+SUM(N46:N$109)/N45</f>
        <v>37.582750773268046</v>
      </c>
      <c r="S45" s="1">
        <v>40</v>
      </c>
      <c r="T45" s="7">
        <v>97638</v>
      </c>
      <c r="U45" s="2">
        <f t="shared" si="3"/>
        <v>140.59872000000001</v>
      </c>
      <c r="V45" s="3">
        <f t="shared" si="7"/>
        <v>0.00144</v>
      </c>
      <c r="W45" s="5">
        <f>0.5+SUM(T46:T$109)/T45</f>
        <v>40.55186505254102</v>
      </c>
    </row>
    <row r="46" spans="1:23" ht="12.75">
      <c r="A46" s="1">
        <v>41</v>
      </c>
      <c r="B46" s="2">
        <f t="shared" si="11"/>
        <v>61027.67293824553</v>
      </c>
      <c r="C46" s="2">
        <f t="shared" si="8"/>
        <v>685.767960807065</v>
      </c>
      <c r="D46" s="3">
        <v>0.011237</v>
      </c>
      <c r="E46" s="5">
        <f>0.5+SUM(B47:B$109)/B46</f>
        <v>25.831983451310368</v>
      </c>
      <c r="G46" s="1">
        <v>41</v>
      </c>
      <c r="H46" s="2">
        <f t="shared" si="12"/>
        <v>87205.33820526645</v>
      </c>
      <c r="I46" s="2">
        <f t="shared" si="9"/>
        <v>454.4270173876435</v>
      </c>
      <c r="J46" s="3">
        <v>0.005211</v>
      </c>
      <c r="K46" s="5">
        <f>0.5+SUM(H47:H$109)/H46</f>
        <v>29.28805834234198</v>
      </c>
      <c r="M46" s="1">
        <v>41</v>
      </c>
      <c r="N46" s="2">
        <f t="shared" si="13"/>
        <v>96167.20979624371</v>
      </c>
      <c r="O46" s="2">
        <f t="shared" si="10"/>
        <v>251.6695880367698</v>
      </c>
      <c r="P46" s="3">
        <v>0.002617</v>
      </c>
      <c r="Q46" s="5">
        <f>0.5+SUM(N47:N$109)/N46</f>
        <v>36.6668221249146</v>
      </c>
      <c r="S46" s="1">
        <v>41</v>
      </c>
      <c r="T46" s="7">
        <v>97497</v>
      </c>
      <c r="U46" s="2">
        <f t="shared" si="3"/>
        <v>157.94513999999998</v>
      </c>
      <c r="V46" s="3">
        <f t="shared" si="7"/>
        <v>0.00162</v>
      </c>
      <c r="W46" s="5">
        <f>0.5+SUM(T47:T$109)/T46</f>
        <v>39.60978799347672</v>
      </c>
    </row>
    <row r="47" spans="1:23" ht="12.75">
      <c r="A47" s="1">
        <v>42</v>
      </c>
      <c r="B47" s="2">
        <f t="shared" si="11"/>
        <v>60341.90497743846</v>
      </c>
      <c r="C47" s="2">
        <f t="shared" si="8"/>
        <v>725.8527749736072</v>
      </c>
      <c r="D47" s="3">
        <v>0.012029</v>
      </c>
      <c r="E47" s="5">
        <f>0.5+SUM(B48:B$109)/B47</f>
        <v>25.119873975169348</v>
      </c>
      <c r="G47" s="1">
        <v>42</v>
      </c>
      <c r="H47" s="2">
        <f t="shared" si="12"/>
        <v>86750.91118787881</v>
      </c>
      <c r="I47" s="2">
        <f t="shared" si="9"/>
        <v>495.0006992380365</v>
      </c>
      <c r="J47" s="3">
        <v>0.005706</v>
      </c>
      <c r="K47" s="5">
        <f>0.5+SUM(H48:H$109)/H47</f>
        <v>28.43885873521117</v>
      </c>
      <c r="M47" s="1">
        <v>42</v>
      </c>
      <c r="N47" s="2">
        <f t="shared" si="13"/>
        <v>95915.54020820693</v>
      </c>
      <c r="O47" s="2">
        <f t="shared" si="10"/>
        <v>275.4694314779703</v>
      </c>
      <c r="P47" s="3">
        <v>0.002872</v>
      </c>
      <c r="Q47" s="5">
        <f>0.5+SUM(N48:N$109)/N47</f>
        <v>35.761719043651844</v>
      </c>
      <c r="S47" s="1">
        <v>42</v>
      </c>
      <c r="T47" s="7">
        <v>97339</v>
      </c>
      <c r="U47" s="2">
        <f t="shared" si="3"/>
        <v>174.23681</v>
      </c>
      <c r="V47" s="3">
        <f t="shared" si="7"/>
        <v>0.00179</v>
      </c>
      <c r="W47" s="5">
        <f>0.5+SUM(T48:T$109)/T47</f>
        <v>38.67327073423807</v>
      </c>
    </row>
    <row r="48" spans="1:23" ht="12.75">
      <c r="A48" s="1">
        <v>43</v>
      </c>
      <c r="B48" s="2">
        <f t="shared" si="11"/>
        <v>59616.05220246485</v>
      </c>
      <c r="C48" s="2">
        <f t="shared" si="8"/>
        <v>762.0123792519057</v>
      </c>
      <c r="D48" s="3">
        <v>0.012782</v>
      </c>
      <c r="E48" s="5">
        <f>0.5+SUM(B49:B$109)/B48</f>
        <v>24.419632231279405</v>
      </c>
      <c r="G48" s="1">
        <v>43</v>
      </c>
      <c r="H48" s="2">
        <f t="shared" si="12"/>
        <v>86255.91048864077</v>
      </c>
      <c r="I48" s="2">
        <f t="shared" si="9"/>
        <v>522.8833293821403</v>
      </c>
      <c r="J48" s="3">
        <v>0.006062</v>
      </c>
      <c r="K48" s="5">
        <f>0.5+SUM(H49:H$109)/H48</f>
        <v>27.5991927289224</v>
      </c>
      <c r="M48" s="1">
        <v>43</v>
      </c>
      <c r="N48" s="2">
        <f t="shared" si="13"/>
        <v>95640.07077672896</v>
      </c>
      <c r="O48" s="2">
        <f t="shared" si="10"/>
        <v>302.9877442206773</v>
      </c>
      <c r="P48" s="3">
        <v>0.003168</v>
      </c>
      <c r="Q48" s="5">
        <f>0.5+SUM(N49:N$109)/N48</f>
        <v>34.86328239067787</v>
      </c>
      <c r="S48" s="1">
        <v>43</v>
      </c>
      <c r="T48" s="7">
        <v>97165</v>
      </c>
      <c r="U48" s="2">
        <f t="shared" si="3"/>
        <v>190.4434</v>
      </c>
      <c r="V48" s="3">
        <f t="shared" si="7"/>
        <v>0.00196</v>
      </c>
      <c r="W48" s="5">
        <f>0.5+SUM(T49:T$109)/T48</f>
        <v>37.741630216641795</v>
      </c>
    </row>
    <row r="49" spans="1:23" ht="12.75">
      <c r="A49" s="1">
        <v>44</v>
      </c>
      <c r="B49" s="2">
        <f t="shared" si="11"/>
        <v>58854.039823212945</v>
      </c>
      <c r="C49" s="2">
        <f t="shared" si="8"/>
        <v>758.098886962806</v>
      </c>
      <c r="D49" s="3">
        <v>0.012881</v>
      </c>
      <c r="E49" s="5">
        <f>0.5+SUM(B50:B$109)/B49</f>
        <v>23.729331547114622</v>
      </c>
      <c r="G49" s="1">
        <v>44</v>
      </c>
      <c r="H49" s="2">
        <f t="shared" si="12"/>
        <v>85733.02715925864</v>
      </c>
      <c r="I49" s="2">
        <f t="shared" si="9"/>
        <v>549.7201701451664</v>
      </c>
      <c r="J49" s="3">
        <v>0.006412</v>
      </c>
      <c r="K49" s="5">
        <f>0.5+SUM(H50:H$109)/H49</f>
        <v>26.76446994573344</v>
      </c>
      <c r="M49" s="1">
        <v>44</v>
      </c>
      <c r="N49" s="2">
        <f t="shared" si="13"/>
        <v>95337.08303250828</v>
      </c>
      <c r="O49" s="2">
        <f t="shared" si="10"/>
        <v>317.7584977473501</v>
      </c>
      <c r="P49" s="3">
        <v>0.003333</v>
      </c>
      <c r="Q49" s="5">
        <f>0.5+SUM(N50:N$109)/N49</f>
        <v>33.97249124293549</v>
      </c>
      <c r="S49" s="1">
        <v>44</v>
      </c>
      <c r="T49" s="7">
        <v>96975</v>
      </c>
      <c r="U49" s="2">
        <f t="shared" si="3"/>
        <v>212.37525000000002</v>
      </c>
      <c r="V49" s="3">
        <f t="shared" si="7"/>
        <v>0.00219</v>
      </c>
      <c r="W49" s="5">
        <f>0.5+SUM(T50:T$109)/T49</f>
        <v>36.814596545501416</v>
      </c>
    </row>
    <row r="50" spans="1:23" ht="12.75">
      <c r="A50" s="1">
        <v>45</v>
      </c>
      <c r="B50" s="2">
        <f t="shared" si="11"/>
        <v>58095.94093625014</v>
      </c>
      <c r="C50" s="2">
        <f t="shared" si="8"/>
        <v>809.5088410057094</v>
      </c>
      <c r="D50" s="3">
        <v>0.013934</v>
      </c>
      <c r="E50" s="5">
        <f>0.5+SUM(B51:B$109)/B50</f>
        <v>23.032453075175965</v>
      </c>
      <c r="G50" s="1">
        <v>45</v>
      </c>
      <c r="H50" s="2">
        <f t="shared" si="12"/>
        <v>85183.30698911347</v>
      </c>
      <c r="I50" s="2">
        <f t="shared" si="9"/>
        <v>609.571744814096</v>
      </c>
      <c r="J50" s="3">
        <v>0.007156</v>
      </c>
      <c r="K50" s="5">
        <f>0.5+SUM(H51:H$109)/H50</f>
        <v>25.933964526275926</v>
      </c>
      <c r="M50" s="1">
        <v>45</v>
      </c>
      <c r="N50" s="2">
        <f t="shared" si="13"/>
        <v>95019.32453476093</v>
      </c>
      <c r="O50" s="2">
        <f t="shared" si="10"/>
        <v>339.59906588723555</v>
      </c>
      <c r="P50" s="3">
        <v>0.003574</v>
      </c>
      <c r="Q50" s="5">
        <f>0.5+SUM(N51:N$109)/N50</f>
        <v>33.08442814193255</v>
      </c>
      <c r="S50" s="1">
        <v>45</v>
      </c>
      <c r="T50" s="7">
        <v>96763</v>
      </c>
      <c r="U50" s="2">
        <f t="shared" si="3"/>
        <v>236.10172</v>
      </c>
      <c r="V50" s="3">
        <f t="shared" si="7"/>
        <v>0.00244</v>
      </c>
      <c r="W50" s="5">
        <f>0.5+SUM(T51:T$109)/T50</f>
        <v>35.89415892438225</v>
      </c>
    </row>
    <row r="51" spans="1:23" ht="12.75">
      <c r="A51" s="1">
        <v>46</v>
      </c>
      <c r="B51" s="2">
        <f t="shared" si="11"/>
        <v>57286.43209524443</v>
      </c>
      <c r="C51" s="2">
        <f t="shared" si="8"/>
        <v>820.9145719248528</v>
      </c>
      <c r="D51" s="3">
        <v>0.01433</v>
      </c>
      <c r="E51" s="5">
        <f>0.5+SUM(B52:B$109)/B51</f>
        <v>22.350856915435646</v>
      </c>
      <c r="G51" s="1">
        <v>46</v>
      </c>
      <c r="H51" s="2">
        <f t="shared" si="12"/>
        <v>84573.73524429937</v>
      </c>
      <c r="I51" s="2">
        <f t="shared" si="9"/>
        <v>673.4606537503558</v>
      </c>
      <c r="J51" s="3">
        <v>0.007963</v>
      </c>
      <c r="K51" s="5">
        <f>0.5+SUM(H52:H$109)/H51</f>
        <v>25.117281794799514</v>
      </c>
      <c r="M51" s="1">
        <v>46</v>
      </c>
      <c r="N51" s="2">
        <f t="shared" si="13"/>
        <v>94679.7254688737</v>
      </c>
      <c r="O51" s="2">
        <f t="shared" si="10"/>
        <v>371.33388328892266</v>
      </c>
      <c r="P51" s="3">
        <v>0.003922</v>
      </c>
      <c r="Q51" s="5">
        <f>0.5+SUM(N52:N$109)/N51</f>
        <v>32.201302597415705</v>
      </c>
      <c r="S51" s="1">
        <v>46</v>
      </c>
      <c r="T51" s="7">
        <v>96527</v>
      </c>
      <c r="U51" s="2">
        <f t="shared" si="3"/>
        <v>258.69236</v>
      </c>
      <c r="V51" s="3">
        <f t="shared" si="7"/>
        <v>0.00268</v>
      </c>
      <c r="W51" s="5">
        <f>0.5+SUM(T52:T$109)/T51</f>
        <v>34.98069452070405</v>
      </c>
    </row>
    <row r="52" spans="1:23" ht="12.75">
      <c r="A52" s="1">
        <v>47</v>
      </c>
      <c r="B52" s="2">
        <f t="shared" si="11"/>
        <v>56465.51752331958</v>
      </c>
      <c r="C52" s="2">
        <f t="shared" si="8"/>
        <v>863.809487071743</v>
      </c>
      <c r="D52" s="3">
        <v>0.015298</v>
      </c>
      <c r="E52" s="5">
        <f>0.5+SUM(B53:B$109)/B52</f>
        <v>21.668531978690282</v>
      </c>
      <c r="G52" s="1">
        <v>47</v>
      </c>
      <c r="H52" s="2">
        <f t="shared" si="12"/>
        <v>83900.27459054902</v>
      </c>
      <c r="I52" s="2">
        <f t="shared" si="9"/>
        <v>724.814472187753</v>
      </c>
      <c r="J52" s="3">
        <v>0.008639</v>
      </c>
      <c r="K52" s="5">
        <f>0.5+SUM(H53:H$109)/H52</f>
        <v>24.314882705785685</v>
      </c>
      <c r="M52" s="1">
        <v>47</v>
      </c>
      <c r="N52" s="2">
        <f t="shared" si="13"/>
        <v>94308.39158558477</v>
      </c>
      <c r="O52" s="2">
        <f t="shared" si="10"/>
        <v>401.2822061966632</v>
      </c>
      <c r="P52" s="3">
        <v>0.004255</v>
      </c>
      <c r="Q52" s="5">
        <f>0.5+SUM(N53:N$109)/N52</f>
        <v>31.326124658325664</v>
      </c>
      <c r="S52" s="1">
        <v>47</v>
      </c>
      <c r="T52" s="7">
        <v>96268</v>
      </c>
      <c r="U52" s="2">
        <f t="shared" si="3"/>
        <v>289.76668</v>
      </c>
      <c r="V52" s="3">
        <f t="shared" si="7"/>
        <v>0.00301</v>
      </c>
      <c r="W52" s="5">
        <f>0.5+SUM(T53:T$109)/T52</f>
        <v>34.07346158640462</v>
      </c>
    </row>
    <row r="53" spans="1:23" ht="12.75">
      <c r="A53" s="1">
        <v>48</v>
      </c>
      <c r="B53" s="2">
        <f t="shared" si="11"/>
        <v>55601.70803624784</v>
      </c>
      <c r="C53" s="2">
        <f t="shared" si="8"/>
        <v>861.6040677296965</v>
      </c>
      <c r="D53" s="3">
        <v>0.015496</v>
      </c>
      <c r="E53" s="5">
        <f>0.5+SUM(B54:B$109)/B53</f>
        <v>20.997399191522188</v>
      </c>
      <c r="G53" s="1">
        <v>48</v>
      </c>
      <c r="H53" s="2">
        <f t="shared" si="12"/>
        <v>83175.46011836127</v>
      </c>
      <c r="I53" s="2">
        <f t="shared" si="9"/>
        <v>777.8569030269146</v>
      </c>
      <c r="J53" s="3">
        <v>0.009352</v>
      </c>
      <c r="K53" s="5">
        <f>0.5+SUM(H54:H$109)/H53</f>
        <v>23.522412325868864</v>
      </c>
      <c r="M53" s="1">
        <v>48</v>
      </c>
      <c r="N53" s="2">
        <f t="shared" si="13"/>
        <v>93907.10937938812</v>
      </c>
      <c r="O53" s="2">
        <f t="shared" si="10"/>
        <v>426.0565552542839</v>
      </c>
      <c r="P53" s="3">
        <v>0.004537</v>
      </c>
      <c r="Q53" s="5">
        <f>0.5+SUM(N54:N$109)/N53</f>
        <v>30.457850311400673</v>
      </c>
      <c r="S53" s="1">
        <v>48</v>
      </c>
      <c r="T53" s="7">
        <v>95978</v>
      </c>
      <c r="U53" s="2">
        <f t="shared" si="3"/>
        <v>311.9285</v>
      </c>
      <c r="V53" s="3">
        <f t="shared" si="7"/>
        <v>0.00325</v>
      </c>
      <c r="W53" s="5">
        <f>0.5+SUM(T54:T$109)/T53</f>
        <v>33.17490466565255</v>
      </c>
    </row>
    <row r="54" spans="1:23" ht="12.75">
      <c r="A54" s="1">
        <v>49</v>
      </c>
      <c r="B54" s="2">
        <f t="shared" si="11"/>
        <v>54740.10396851814</v>
      </c>
      <c r="C54" s="2">
        <f t="shared" si="8"/>
        <v>881.0419733732996</v>
      </c>
      <c r="D54" s="3">
        <v>0.016095</v>
      </c>
      <c r="E54" s="5">
        <f>0.5+SUM(B55:B$109)/B54</f>
        <v>20.320026319367106</v>
      </c>
      <c r="G54" s="1">
        <v>49</v>
      </c>
      <c r="H54" s="2">
        <f t="shared" si="12"/>
        <v>82397.60321533435</v>
      </c>
      <c r="I54" s="2">
        <f t="shared" si="9"/>
        <v>835.8412870163518</v>
      </c>
      <c r="J54" s="3">
        <v>0.010144</v>
      </c>
      <c r="K54" s="5">
        <f>0.5+SUM(H55:H$109)/H54</f>
        <v>22.739750472285678</v>
      </c>
      <c r="M54" s="1">
        <v>49</v>
      </c>
      <c r="N54" s="2">
        <f t="shared" si="13"/>
        <v>93481.05282413383</v>
      </c>
      <c r="O54" s="2">
        <f t="shared" si="10"/>
        <v>473.9489378183585</v>
      </c>
      <c r="P54" s="3">
        <v>0.00507</v>
      </c>
      <c r="Q54" s="5">
        <f>0.5+SUM(N55:N$109)/N54</f>
        <v>29.59438855226229</v>
      </c>
      <c r="S54" s="1">
        <v>49</v>
      </c>
      <c r="T54" s="7">
        <v>95666</v>
      </c>
      <c r="U54" s="2">
        <f t="shared" si="3"/>
        <v>344.3976</v>
      </c>
      <c r="V54" s="3">
        <f t="shared" si="7"/>
        <v>0.0036</v>
      </c>
      <c r="W54" s="5">
        <f>0.5+SUM(T55:T$109)/T54</f>
        <v>32.28146886041017</v>
      </c>
    </row>
    <row r="55" spans="1:23" ht="12.75">
      <c r="A55" s="1">
        <v>50</v>
      </c>
      <c r="B55" s="2">
        <f t="shared" si="11"/>
        <v>53859.06199514484</v>
      </c>
      <c r="C55" s="2">
        <f t="shared" si="8"/>
        <v>992.5686535085243</v>
      </c>
      <c r="D55" s="3">
        <v>0.018429</v>
      </c>
      <c r="E55" s="5">
        <f>0.5+SUM(B56:B$109)/B55</f>
        <v>19.644247990778666</v>
      </c>
      <c r="G55" s="1">
        <v>50</v>
      </c>
      <c r="H55" s="2">
        <f t="shared" si="12"/>
        <v>81561.76192831801</v>
      </c>
      <c r="I55" s="2">
        <f t="shared" si="9"/>
        <v>931.1090741736784</v>
      </c>
      <c r="J55" s="3">
        <v>0.011416</v>
      </c>
      <c r="K55" s="5">
        <f>0.5+SUM(H56:H$109)/H55</f>
        <v>21.967662440077824</v>
      </c>
      <c r="M55" s="1">
        <v>50</v>
      </c>
      <c r="N55" s="2">
        <f t="shared" si="13"/>
        <v>93007.10388631547</v>
      </c>
      <c r="O55" s="2">
        <f t="shared" si="10"/>
        <v>494.8907997790846</v>
      </c>
      <c r="P55" s="3">
        <v>0.005321</v>
      </c>
      <c r="Q55" s="5">
        <f>0.5+SUM(N56:N$109)/N55</f>
        <v>28.74264878158493</v>
      </c>
      <c r="S55" s="1">
        <v>50</v>
      </c>
      <c r="T55" s="7">
        <v>95322</v>
      </c>
      <c r="U55" s="2">
        <f t="shared" si="3"/>
        <v>368.89614</v>
      </c>
      <c r="V55" s="3">
        <f t="shared" si="7"/>
        <v>0.00387</v>
      </c>
      <c r="W55" s="5">
        <f>0.5+SUM(T56:T$109)/T55</f>
        <v>31.39616248085437</v>
      </c>
    </row>
    <row r="56" spans="1:23" ht="12.75">
      <c r="A56" s="1">
        <v>51</v>
      </c>
      <c r="B56" s="2">
        <f t="shared" si="11"/>
        <v>52866.49334163631</v>
      </c>
      <c r="C56" s="2">
        <f t="shared" si="8"/>
        <v>933.7280053999806</v>
      </c>
      <c r="D56" s="3">
        <v>0.017662</v>
      </c>
      <c r="E56" s="5">
        <f>0.5+SUM(B57:B$109)/B56</f>
        <v>19.00368133408451</v>
      </c>
      <c r="G56" s="1">
        <v>51</v>
      </c>
      <c r="H56" s="2">
        <f t="shared" si="12"/>
        <v>80630.65285414433</v>
      </c>
      <c r="I56" s="2">
        <f t="shared" si="9"/>
        <v>981.2750452349364</v>
      </c>
      <c r="J56" s="3">
        <v>0.01217</v>
      </c>
      <c r="K56" s="5">
        <f>0.5+SUM(H57:H$109)/H56</f>
        <v>21.21556735702563</v>
      </c>
      <c r="M56" s="1">
        <v>51</v>
      </c>
      <c r="N56" s="2">
        <f t="shared" si="13"/>
        <v>92512.21308653639</v>
      </c>
      <c r="O56" s="2">
        <f t="shared" si="10"/>
        <v>520.6587352510268</v>
      </c>
      <c r="P56" s="3">
        <v>0.005628</v>
      </c>
      <c r="Q56" s="5">
        <f>0.5+SUM(N57:N$109)/N56</f>
        <v>27.89373182864515</v>
      </c>
      <c r="S56" s="1">
        <v>51</v>
      </c>
      <c r="T56" s="7">
        <v>94953</v>
      </c>
      <c r="U56" s="2">
        <f t="shared" si="3"/>
        <v>397.85307</v>
      </c>
      <c r="V56" s="3">
        <f t="shared" si="7"/>
        <v>0.00419</v>
      </c>
      <c r="W56" s="5">
        <f>0.5+SUM(T57:T$109)/T56</f>
        <v>30.516229081756236</v>
      </c>
    </row>
    <row r="57" spans="1:23" ht="12.75">
      <c r="A57" s="1">
        <v>52</v>
      </c>
      <c r="B57" s="2">
        <f t="shared" si="11"/>
        <v>51932.765336236334</v>
      </c>
      <c r="C57" s="2">
        <f t="shared" si="8"/>
        <v>1008.5343028297096</v>
      </c>
      <c r="D57" s="3">
        <v>0.01942</v>
      </c>
      <c r="E57" s="5">
        <f>0.5+SUM(B58:B$109)/B57</f>
        <v>18.33636928845724</v>
      </c>
      <c r="G57" s="1">
        <v>52</v>
      </c>
      <c r="H57" s="2">
        <f t="shared" si="12"/>
        <v>79649.37780890938</v>
      </c>
      <c r="I57" s="2">
        <f t="shared" si="9"/>
        <v>1077.8153805101617</v>
      </c>
      <c r="J57" s="3">
        <v>0.013532</v>
      </c>
      <c r="K57" s="5">
        <f>0.5+SUM(H58:H$109)/H57</f>
        <v>20.470781771180903</v>
      </c>
      <c r="M57" s="1">
        <v>52</v>
      </c>
      <c r="N57" s="2">
        <f t="shared" si="13"/>
        <v>91991.55435128536</v>
      </c>
      <c r="O57" s="2">
        <f t="shared" si="10"/>
        <v>553.513182531684</v>
      </c>
      <c r="P57" s="3">
        <v>0.006017</v>
      </c>
      <c r="Q57" s="5">
        <f>0.5+SUM(N58:N$109)/N57</f>
        <v>27.048776341897344</v>
      </c>
      <c r="S57" s="1">
        <v>52</v>
      </c>
      <c r="T57" s="7">
        <v>94555</v>
      </c>
      <c r="U57" s="2">
        <f t="shared" si="3"/>
        <v>441.57185</v>
      </c>
      <c r="V57" s="3">
        <f t="shared" si="7"/>
        <v>0.00467</v>
      </c>
      <c r="W57" s="5">
        <f>0.5+SUM(T58:T$109)/T57</f>
        <v>29.642573105599915</v>
      </c>
    </row>
    <row r="58" spans="1:23" ht="12.75">
      <c r="A58" s="1">
        <v>53</v>
      </c>
      <c r="B58" s="2">
        <f t="shared" si="11"/>
        <v>50924.23103340663</v>
      </c>
      <c r="C58" s="2">
        <f t="shared" si="8"/>
        <v>1042.3171607917668</v>
      </c>
      <c r="D58" s="3">
        <v>0.020468</v>
      </c>
      <c r="E58" s="5">
        <f>0.5+SUM(B59:B$109)/B58</f>
        <v>17.689611544654433</v>
      </c>
      <c r="G58" s="1">
        <v>53</v>
      </c>
      <c r="H58" s="2">
        <f t="shared" si="12"/>
        <v>78571.56242839922</v>
      </c>
      <c r="I58" s="2">
        <f t="shared" si="9"/>
        <v>1082.244700888771</v>
      </c>
      <c r="J58" s="3">
        <v>0.013774</v>
      </c>
      <c r="K58" s="5">
        <f>0.5+SUM(H59:H$109)/H58</f>
        <v>19.74473350497016</v>
      </c>
      <c r="M58" s="1">
        <v>53</v>
      </c>
      <c r="N58" s="2">
        <f t="shared" si="13"/>
        <v>91438.04116875368</v>
      </c>
      <c r="O58" s="2">
        <f t="shared" si="10"/>
        <v>612.1776856248059</v>
      </c>
      <c r="P58" s="3">
        <v>0.006695</v>
      </c>
      <c r="Q58" s="5">
        <f>0.5+SUM(N59:N$109)/N58</f>
        <v>26.20948732714477</v>
      </c>
      <c r="S58" s="1">
        <v>53</v>
      </c>
      <c r="T58" s="7">
        <v>94113</v>
      </c>
      <c r="U58" s="2">
        <f t="shared" si="3"/>
        <v>485.62307999999996</v>
      </c>
      <c r="V58" s="3">
        <f t="shared" si="7"/>
        <v>0.00516</v>
      </c>
      <c r="W58" s="5">
        <f>0.5+SUM(T59:T$109)/T58</f>
        <v>28.7794406723832</v>
      </c>
    </row>
    <row r="59" spans="1:23" ht="12.75">
      <c r="A59" s="1">
        <v>54</v>
      </c>
      <c r="B59" s="2">
        <f t="shared" si="11"/>
        <v>49881.91387261486</v>
      </c>
      <c r="C59" s="2">
        <f t="shared" si="8"/>
        <v>1073.059731227691</v>
      </c>
      <c r="D59" s="3">
        <v>0.021512</v>
      </c>
      <c r="E59" s="5">
        <f>0.5+SUM(B60:B$109)/B59</f>
        <v>17.04880039105862</v>
      </c>
      <c r="G59" s="1">
        <v>54</v>
      </c>
      <c r="H59" s="2">
        <f t="shared" si="12"/>
        <v>77489.31772751045</v>
      </c>
      <c r="I59" s="2">
        <f t="shared" si="9"/>
        <v>1161.332404782199</v>
      </c>
      <c r="J59" s="3">
        <v>0.014987</v>
      </c>
      <c r="K59" s="5">
        <f>0.5+SUM(H60:H$109)/H59</f>
        <v>19.013512627906948</v>
      </c>
      <c r="M59" s="1">
        <v>54</v>
      </c>
      <c r="N59" s="2">
        <f t="shared" si="13"/>
        <v>90825.86348312888</v>
      </c>
      <c r="O59" s="2">
        <f t="shared" si="10"/>
        <v>635.3269150644866</v>
      </c>
      <c r="P59" s="3">
        <v>0.006995</v>
      </c>
      <c r="Q59" s="5">
        <f>0.5+SUM(N60:N$109)/N59</f>
        <v>25.382772488958345</v>
      </c>
      <c r="S59" s="1">
        <v>54</v>
      </c>
      <c r="T59" s="7">
        <v>93627</v>
      </c>
      <c r="U59" s="2">
        <f t="shared" si="3"/>
        <v>548.65422</v>
      </c>
      <c r="V59" s="3">
        <f t="shared" si="7"/>
        <v>0.00586</v>
      </c>
      <c r="W59" s="5">
        <f>0.5+SUM(T60:T$109)/T59</f>
        <v>27.926233885524475</v>
      </c>
    </row>
    <row r="60" spans="1:23" ht="12.75">
      <c r="A60" s="1">
        <v>55</v>
      </c>
      <c r="B60" s="2">
        <f t="shared" si="11"/>
        <v>48808.85414138717</v>
      </c>
      <c r="C60" s="2">
        <f t="shared" si="8"/>
        <v>1091.5124051638413</v>
      </c>
      <c r="D60" s="3">
        <v>0.022363</v>
      </c>
      <c r="E60" s="5">
        <f>0.5+SUM(B61:B$109)/B60</f>
        <v>16.412624775223218</v>
      </c>
      <c r="G60" s="1">
        <v>55</v>
      </c>
      <c r="H60" s="2">
        <f t="shared" si="12"/>
        <v>76327.98532272826</v>
      </c>
      <c r="I60" s="2">
        <f t="shared" si="9"/>
        <v>1247.2756081587027</v>
      </c>
      <c r="J60" s="3">
        <v>0.016341</v>
      </c>
      <c r="K60" s="5">
        <f>0.5+SUM(H61:H$109)/H60</f>
        <v>18.295196233863866</v>
      </c>
      <c r="M60" s="1">
        <v>55</v>
      </c>
      <c r="N60" s="2">
        <f t="shared" si="13"/>
        <v>90190.53656806439</v>
      </c>
      <c r="O60" s="2">
        <f t="shared" si="10"/>
        <v>674.7154040656897</v>
      </c>
      <c r="P60" s="3">
        <v>0.007481</v>
      </c>
      <c r="Q60" s="5">
        <f>0.5+SUM(N61:N$109)/N60</f>
        <v>24.558053573706417</v>
      </c>
      <c r="S60" s="1">
        <v>55</v>
      </c>
      <c r="T60" s="7">
        <v>93078</v>
      </c>
      <c r="U60" s="2">
        <f t="shared" si="3"/>
        <v>601.28388</v>
      </c>
      <c r="V60" s="3">
        <f t="shared" si="7"/>
        <v>0.00646</v>
      </c>
      <c r="W60" s="5">
        <f>0.5+SUM(T61:T$109)/T60</f>
        <v>27.08800146114012</v>
      </c>
    </row>
    <row r="61" spans="1:23" ht="12.75">
      <c r="A61" s="1">
        <v>56</v>
      </c>
      <c r="B61" s="2">
        <f t="shared" si="11"/>
        <v>47717.34173622333</v>
      </c>
      <c r="C61" s="2">
        <f t="shared" si="8"/>
        <v>1146.7908739466552</v>
      </c>
      <c r="D61" s="3">
        <v>0.024033</v>
      </c>
      <c r="E61" s="5">
        <f>0.5+SUM(B62:B$109)/B61</f>
        <v>15.776618801480732</v>
      </c>
      <c r="G61" s="1">
        <v>56</v>
      </c>
      <c r="H61" s="2">
        <f t="shared" si="12"/>
        <v>75080.70971456956</v>
      </c>
      <c r="I61" s="2">
        <f t="shared" si="9"/>
        <v>1359.63657222114</v>
      </c>
      <c r="J61" s="3">
        <v>0.018109</v>
      </c>
      <c r="K61" s="5">
        <f>0.5+SUM(H62:H$109)/H61</f>
        <v>17.5908182956328</v>
      </c>
      <c r="M61" s="1">
        <v>56</v>
      </c>
      <c r="N61" s="2">
        <f t="shared" si="13"/>
        <v>89515.8211639987</v>
      </c>
      <c r="O61" s="2">
        <f t="shared" si="10"/>
        <v>729.4644266654254</v>
      </c>
      <c r="P61" s="3">
        <v>0.008149</v>
      </c>
      <c r="Q61" s="5">
        <f>0.5+SUM(N62:N$109)/N61</f>
        <v>23.739388438615688</v>
      </c>
      <c r="S61" s="1">
        <v>56</v>
      </c>
      <c r="T61" s="7">
        <v>92477</v>
      </c>
      <c r="U61" s="2">
        <f t="shared" si="3"/>
        <v>659.36101</v>
      </c>
      <c r="V61" s="3">
        <f t="shared" si="7"/>
        <v>0.00713</v>
      </c>
      <c r="W61" s="5">
        <f>0.5+SUM(T62:T$109)/T61</f>
        <v>26.260794575948616</v>
      </c>
    </row>
    <row r="62" spans="1:23" ht="12.75">
      <c r="A62" s="1">
        <v>57</v>
      </c>
      <c r="B62" s="2">
        <f t="shared" si="11"/>
        <v>46570.55086227667</v>
      </c>
      <c r="C62" s="2">
        <f t="shared" si="8"/>
        <v>1192.2526726251451</v>
      </c>
      <c r="D62" s="3">
        <v>0.025601</v>
      </c>
      <c r="E62" s="5">
        <f>0.5+SUM(B63:B$109)/B62</f>
        <v>15.152802606523304</v>
      </c>
      <c r="G62" s="1">
        <v>57</v>
      </c>
      <c r="H62" s="2">
        <f t="shared" si="12"/>
        <v>73721.07314234842</v>
      </c>
      <c r="I62" s="2">
        <f t="shared" si="9"/>
        <v>1410.2841292131254</v>
      </c>
      <c r="J62" s="3">
        <v>0.01913</v>
      </c>
      <c r="K62" s="5">
        <f>0.5+SUM(H63:H$109)/H62</f>
        <v>16.9060239839583</v>
      </c>
      <c r="M62" s="1">
        <v>57</v>
      </c>
      <c r="N62" s="2">
        <f t="shared" si="13"/>
        <v>88786.35673733328</v>
      </c>
      <c r="O62" s="2">
        <f t="shared" si="10"/>
        <v>756.9924775425036</v>
      </c>
      <c r="P62" s="3">
        <v>0.008526</v>
      </c>
      <c r="Q62" s="5">
        <f>0.5+SUM(N63:N$109)/N62</f>
        <v>22.93032213368307</v>
      </c>
      <c r="S62" s="1">
        <v>57</v>
      </c>
      <c r="T62" s="7">
        <v>91818</v>
      </c>
      <c r="U62" s="2">
        <f t="shared" si="3"/>
        <v>718.93494</v>
      </c>
      <c r="V62" s="3">
        <f t="shared" si="7"/>
        <v>0.00783</v>
      </c>
      <c r="W62" s="5">
        <f>0.5+SUM(T63:T$109)/T62</f>
        <v>25.44568603106145</v>
      </c>
    </row>
    <row r="63" spans="1:23" ht="12.75">
      <c r="A63" s="1">
        <v>58</v>
      </c>
      <c r="B63" s="2">
        <f t="shared" si="11"/>
        <v>45378.29818965153</v>
      </c>
      <c r="C63" s="2">
        <f t="shared" si="8"/>
        <v>1273.54193869257</v>
      </c>
      <c r="D63" s="3">
        <v>0.028065</v>
      </c>
      <c r="E63" s="5">
        <f>0.5+SUM(B64:B$109)/B63</f>
        <v>14.537784938739984</v>
      </c>
      <c r="G63" s="1">
        <v>58</v>
      </c>
      <c r="H63" s="2">
        <f t="shared" si="12"/>
        <v>72310.7890131353</v>
      </c>
      <c r="I63" s="2">
        <f t="shared" si="9"/>
        <v>1485.9867142199305</v>
      </c>
      <c r="J63" s="3">
        <v>0.02055</v>
      </c>
      <c r="K63" s="5">
        <f>0.5+SUM(H64:H$109)/H63</f>
        <v>16.22599221503186</v>
      </c>
      <c r="M63" s="1">
        <v>58</v>
      </c>
      <c r="N63" s="2">
        <f t="shared" si="13"/>
        <v>88029.36425979077</v>
      </c>
      <c r="O63" s="2">
        <f t="shared" si="10"/>
        <v>860.2229475466754</v>
      </c>
      <c r="P63" s="3">
        <v>0.009772</v>
      </c>
      <c r="Q63" s="5">
        <f>0.5+SUM(N64:N$109)/N63</f>
        <v>22.123207601695125</v>
      </c>
      <c r="S63" s="1">
        <v>58</v>
      </c>
      <c r="T63" s="7">
        <v>91099</v>
      </c>
      <c r="U63" s="2">
        <f t="shared" si="3"/>
        <v>760.67665</v>
      </c>
      <c r="V63" s="3">
        <f t="shared" si="7"/>
        <v>0.00835</v>
      </c>
      <c r="W63" s="5">
        <f>0.5+SUM(T64:T$109)/T63</f>
        <v>24.64257017091296</v>
      </c>
    </row>
    <row r="64" spans="1:23" ht="12.75">
      <c r="A64" s="1">
        <v>59</v>
      </c>
      <c r="B64" s="2">
        <f t="shared" si="11"/>
        <v>44104.756250958955</v>
      </c>
      <c r="C64" s="2">
        <f t="shared" si="8"/>
        <v>1225.009604870385</v>
      </c>
      <c r="D64" s="3">
        <v>0.027775</v>
      </c>
      <c r="E64" s="5">
        <f>0.5+SUM(B65:B$109)/B64</f>
        <v>13.943131422101255</v>
      </c>
      <c r="G64" s="1">
        <v>59</v>
      </c>
      <c r="H64" s="2">
        <f t="shared" si="12"/>
        <v>70824.80229891537</v>
      </c>
      <c r="I64" s="2">
        <f t="shared" si="9"/>
        <v>1530.1698536680665</v>
      </c>
      <c r="J64" s="3">
        <v>0.021605</v>
      </c>
      <c r="K64" s="5">
        <f>0.5+SUM(H65:H$109)/H64</f>
        <v>15.555941819420958</v>
      </c>
      <c r="M64" s="1">
        <v>59</v>
      </c>
      <c r="N64" s="2">
        <f t="shared" si="13"/>
        <v>87169.1413122441</v>
      </c>
      <c r="O64" s="2">
        <f t="shared" si="10"/>
        <v>936.1094085521894</v>
      </c>
      <c r="P64" s="3">
        <v>0.010739</v>
      </c>
      <c r="Q64" s="5">
        <f>0.5+SUM(N65:N$109)/N64</f>
        <v>21.336594806140734</v>
      </c>
      <c r="S64" s="1">
        <v>59</v>
      </c>
      <c r="T64" s="7">
        <v>90338</v>
      </c>
      <c r="U64" s="2">
        <f t="shared" si="3"/>
        <v>819.36566</v>
      </c>
      <c r="V64" s="3">
        <f t="shared" si="7"/>
        <v>0.00907</v>
      </c>
      <c r="W64" s="5">
        <f>0.5+SUM(T65:T$109)/T64</f>
        <v>23.845945227921806</v>
      </c>
    </row>
    <row r="65" spans="1:23" ht="12.75">
      <c r="A65" s="1">
        <v>60</v>
      </c>
      <c r="B65" s="2">
        <f t="shared" si="11"/>
        <v>42879.74664608857</v>
      </c>
      <c r="C65" s="2">
        <f t="shared" si="8"/>
        <v>1377.9406584720562</v>
      </c>
      <c r="D65" s="3">
        <v>0.032135</v>
      </c>
      <c r="E65" s="5">
        <f>0.5+SUM(B66:B$109)/B65</f>
        <v>13.32718138507162</v>
      </c>
      <c r="G65" s="1">
        <v>60</v>
      </c>
      <c r="H65" s="2">
        <f t="shared" si="12"/>
        <v>69294.6324452473</v>
      </c>
      <c r="I65" s="2">
        <f t="shared" si="9"/>
        <v>1616.1587125205028</v>
      </c>
      <c r="J65" s="3">
        <v>0.023323</v>
      </c>
      <c r="K65" s="5">
        <f>0.5+SUM(H66:H$109)/H65</f>
        <v>14.888408382525412</v>
      </c>
      <c r="M65" s="1">
        <v>60</v>
      </c>
      <c r="N65" s="2">
        <f t="shared" si="13"/>
        <v>86233.03190369191</v>
      </c>
      <c r="O65" s="2">
        <f t="shared" si="10"/>
        <v>981.4181360959177</v>
      </c>
      <c r="P65" s="3">
        <v>0.011381</v>
      </c>
      <c r="Q65" s="5">
        <f>0.5+SUM(N66:N$109)/N65</f>
        <v>20.562788087411445</v>
      </c>
      <c r="S65" s="1">
        <v>60</v>
      </c>
      <c r="T65" s="7">
        <v>89519</v>
      </c>
      <c r="U65" s="2">
        <f t="shared" si="3"/>
        <v>883.55253</v>
      </c>
      <c r="V65" s="3">
        <f t="shared" si="7"/>
        <v>0.00987</v>
      </c>
      <c r="W65" s="5">
        <f>0.5+SUM(T66:T$109)/T65</f>
        <v>23.059534847350843</v>
      </c>
    </row>
    <row r="66" spans="1:23" ht="12.75">
      <c r="A66" s="1">
        <v>61</v>
      </c>
      <c r="B66" s="2">
        <f t="shared" si="11"/>
        <v>41501.80598761651</v>
      </c>
      <c r="C66" s="2">
        <f t="shared" si="8"/>
        <v>1341.0478568778524</v>
      </c>
      <c r="D66" s="3">
        <v>0.032313</v>
      </c>
      <c r="E66" s="5">
        <f>0.5+SUM(B67:B$109)/B66</f>
        <v>12.753068749331392</v>
      </c>
      <c r="G66" s="1">
        <v>61</v>
      </c>
      <c r="H66" s="2">
        <f t="shared" si="12"/>
        <v>67678.47373272681</v>
      </c>
      <c r="I66" s="2">
        <f t="shared" si="9"/>
        <v>1729.4557177661009</v>
      </c>
      <c r="J66" s="3">
        <v>0.025554</v>
      </c>
      <c r="K66" s="5">
        <f>0.5+SUM(H67:H$109)/H66</f>
        <v>14.232002885831664</v>
      </c>
      <c r="M66" s="1">
        <v>61</v>
      </c>
      <c r="N66" s="2">
        <f t="shared" si="13"/>
        <v>85251.61376759599</v>
      </c>
      <c r="O66" s="2">
        <f t="shared" si="10"/>
        <v>1078.1771593187866</v>
      </c>
      <c r="P66" s="3">
        <v>0.012647</v>
      </c>
      <c r="Q66" s="5">
        <f>0.5+SUM(N67:N$109)/N66</f>
        <v>19.793751270622398</v>
      </c>
      <c r="S66" s="1">
        <v>61</v>
      </c>
      <c r="T66" s="7">
        <v>88635</v>
      </c>
      <c r="U66" s="2">
        <f t="shared" si="3"/>
        <v>941.3036999999999</v>
      </c>
      <c r="V66" s="3">
        <f t="shared" si="7"/>
        <v>0.01062</v>
      </c>
      <c r="W66" s="5">
        <f>0.5+SUM(T67:T$109)/T66</f>
        <v>22.28453206972415</v>
      </c>
    </row>
    <row r="67" spans="1:23" ht="12.75">
      <c r="A67" s="1">
        <v>62</v>
      </c>
      <c r="B67" s="2">
        <f t="shared" si="11"/>
        <v>40160.758130738664</v>
      </c>
      <c r="C67" s="2">
        <f t="shared" si="8"/>
        <v>1472.2532323147486</v>
      </c>
      <c r="D67" s="3">
        <v>0.036659</v>
      </c>
      <c r="E67" s="5">
        <f>0.5+SUM(B68:B$109)/B67</f>
        <v>12.162223166510858</v>
      </c>
      <c r="G67" s="1">
        <v>62</v>
      </c>
      <c r="H67" s="2">
        <f t="shared" si="12"/>
        <v>65949.0180149607</v>
      </c>
      <c r="I67" s="2">
        <f t="shared" si="9"/>
        <v>1791.9007684844973</v>
      </c>
      <c r="J67" s="3">
        <v>0.027171</v>
      </c>
      <c r="K67" s="5">
        <f>0.5+SUM(H68:H$109)/H67</f>
        <v>13.592112734652988</v>
      </c>
      <c r="M67" s="1">
        <v>62</v>
      </c>
      <c r="N67" s="2">
        <f t="shared" si="13"/>
        <v>84173.4366082772</v>
      </c>
      <c r="O67" s="2">
        <f t="shared" si="10"/>
        <v>1176.4921234738904</v>
      </c>
      <c r="P67" s="3">
        <v>0.013977</v>
      </c>
      <c r="Q67" s="5">
        <f>0.5+SUM(N68:N$109)/N67</f>
        <v>19.040884841209177</v>
      </c>
      <c r="S67" s="1">
        <v>62</v>
      </c>
      <c r="T67" s="7">
        <v>87694</v>
      </c>
      <c r="U67" s="2">
        <f t="shared" si="3"/>
        <v>997.08078</v>
      </c>
      <c r="V67" s="3">
        <f t="shared" si="7"/>
        <v>0.01137</v>
      </c>
      <c r="W67" s="5">
        <f>0.5+SUM(T68:T$109)/T67</f>
        <v>21.518290875088375</v>
      </c>
    </row>
    <row r="68" spans="1:23" ht="12.75">
      <c r="A68" s="1">
        <v>63</v>
      </c>
      <c r="B68" s="2">
        <f t="shared" si="11"/>
        <v>38688.50489842392</v>
      </c>
      <c r="C68" s="2">
        <f t="shared" si="8"/>
        <v>1478.287772168778</v>
      </c>
      <c r="D68" s="3">
        <v>0.03821</v>
      </c>
      <c r="E68" s="5">
        <f>0.5+SUM(B69:B$109)/B68</f>
        <v>11.606017668209754</v>
      </c>
      <c r="G68" s="1">
        <v>63</v>
      </c>
      <c r="H68" s="2">
        <f t="shared" si="12"/>
        <v>64157.117246476206</v>
      </c>
      <c r="I68" s="2">
        <f t="shared" si="9"/>
        <v>1902.9642546477307</v>
      </c>
      <c r="J68" s="3">
        <v>0.029661</v>
      </c>
      <c r="K68" s="5">
        <f>0.5+SUM(H69:H$109)/H68</f>
        <v>12.957773909549353</v>
      </c>
      <c r="M68" s="1">
        <v>63</v>
      </c>
      <c r="N68" s="2">
        <f t="shared" si="13"/>
        <v>82996.94448480332</v>
      </c>
      <c r="O68" s="2">
        <f t="shared" si="10"/>
        <v>1273.505116174822</v>
      </c>
      <c r="P68" s="3">
        <v>0.015344</v>
      </c>
      <c r="Q68" s="5">
        <f>0.5+SUM(N69:N$109)/N68</f>
        <v>18.303704215022545</v>
      </c>
      <c r="S68" s="1">
        <v>63</v>
      </c>
      <c r="T68" s="7">
        <v>86697</v>
      </c>
      <c r="U68" s="2">
        <f t="shared" si="3"/>
        <v>1054.23552</v>
      </c>
      <c r="V68" s="3">
        <f t="shared" si="7"/>
        <v>0.01216</v>
      </c>
      <c r="W68" s="5">
        <f>0.5+SUM(T69:T$109)/T68</f>
        <v>20.75999746242661</v>
      </c>
    </row>
    <row r="69" spans="1:23" ht="12.75">
      <c r="A69" s="1">
        <v>64</v>
      </c>
      <c r="B69" s="2">
        <f t="shared" si="11"/>
        <v>37210.21712625514</v>
      </c>
      <c r="C69" s="2">
        <f aca="true" t="shared" si="14" ref="C69:C100">B69*D69</f>
        <v>1530.3073895343691</v>
      </c>
      <c r="D69" s="3">
        <v>0.041126</v>
      </c>
      <c r="E69" s="5">
        <f>0.5+SUM(B70:B$109)/B69</f>
        <v>11.04723761757739</v>
      </c>
      <c r="G69" s="1">
        <v>64</v>
      </c>
      <c r="H69" s="2">
        <f t="shared" si="12"/>
        <v>62254.15299182847</v>
      </c>
      <c r="I69" s="2">
        <f aca="true" t="shared" si="15" ref="I69:I100">H69*J69</f>
        <v>2043.4303178037778</v>
      </c>
      <c r="J69" s="3">
        <v>0.032824</v>
      </c>
      <c r="K69" s="5">
        <f>0.5+SUM(H70:H$109)/H69</f>
        <v>12.338579001307123</v>
      </c>
      <c r="M69" s="1">
        <v>64</v>
      </c>
      <c r="N69" s="2">
        <f t="shared" si="13"/>
        <v>81723.43936862849</v>
      </c>
      <c r="O69" s="2">
        <f aca="true" t="shared" si="16" ref="O69:O100">N69*P69</f>
        <v>1346.3936635981543</v>
      </c>
      <c r="P69" s="3">
        <v>0.016475</v>
      </c>
      <c r="Q69" s="5">
        <f>0.5+SUM(N70:N$109)/N69</f>
        <v>17.581141246305858</v>
      </c>
      <c r="S69" s="1">
        <v>64</v>
      </c>
      <c r="T69" s="7">
        <v>85643</v>
      </c>
      <c r="U69" s="2">
        <f aca="true" t="shared" si="17" ref="U69:U109">T69*V69</f>
        <v>1084.24038</v>
      </c>
      <c r="V69" s="3">
        <f t="shared" si="7"/>
        <v>0.01266</v>
      </c>
      <c r="W69" s="5">
        <f>0.5+SUM(T70:T$109)/T69</f>
        <v>20.00933526382775</v>
      </c>
    </row>
    <row r="70" spans="1:23" ht="12.75">
      <c r="A70" s="1">
        <v>65</v>
      </c>
      <c r="B70" s="2">
        <f aca="true" t="shared" si="18" ref="B70:B101">B69-C69</f>
        <v>35679.90973672077</v>
      </c>
      <c r="C70" s="2">
        <f t="shared" si="14"/>
        <v>1602.8485851027071</v>
      </c>
      <c r="D70" s="3">
        <v>0.044923</v>
      </c>
      <c r="E70" s="5">
        <f>0.5+SUM(B71:B$109)/B70</f>
        <v>10.499607474576838</v>
      </c>
      <c r="G70" s="1">
        <v>65</v>
      </c>
      <c r="H70" s="2">
        <f aca="true" t="shared" si="19" ref="H70:H101">H69-I69</f>
        <v>60210.72267402469</v>
      </c>
      <c r="I70" s="2">
        <f t="shared" si="15"/>
        <v>2141.8760376830805</v>
      </c>
      <c r="J70" s="3">
        <v>0.035573</v>
      </c>
      <c r="K70" s="5">
        <f>0.5+SUM(H71:H$109)/H70</f>
        <v>11.740356461809561</v>
      </c>
      <c r="M70" s="1">
        <v>65</v>
      </c>
      <c r="N70" s="2">
        <f aca="true" t="shared" si="20" ref="N70:N101">N69-O69</f>
        <v>80377.04570503034</v>
      </c>
      <c r="O70" s="2">
        <f t="shared" si="16"/>
        <v>1434.3283806062664</v>
      </c>
      <c r="P70" s="3">
        <v>0.017845</v>
      </c>
      <c r="Q70" s="5">
        <f>0.5+SUM(N71:N$109)/N70</f>
        <v>16.86726696963052</v>
      </c>
      <c r="S70" s="1">
        <v>65</v>
      </c>
      <c r="T70" s="7">
        <v>84559</v>
      </c>
      <c r="U70" s="2">
        <f t="shared" si="17"/>
        <v>1142.39209</v>
      </c>
      <c r="V70" s="3">
        <f aca="true" t="shared" si="21" ref="V70:V109">ROUND(1-T71/T70,5)</f>
        <v>0.01351</v>
      </c>
      <c r="W70" s="5">
        <f>0.5+SUM(T71:T$109)/T70</f>
        <v>19.259434241180713</v>
      </c>
    </row>
    <row r="71" spans="1:23" ht="12.75">
      <c r="A71" s="1">
        <v>66</v>
      </c>
      <c r="B71" s="2">
        <f t="shared" si="18"/>
        <v>34077.061151618065</v>
      </c>
      <c r="C71" s="2">
        <f t="shared" si="14"/>
        <v>1648.4778332095239</v>
      </c>
      <c r="D71" s="3">
        <v>0.048375</v>
      </c>
      <c r="E71" s="5">
        <f>0.5+SUM(B72:B$109)/B71</f>
        <v>9.969948993198289</v>
      </c>
      <c r="G71" s="1">
        <v>66</v>
      </c>
      <c r="H71" s="2">
        <f t="shared" si="19"/>
        <v>58068.84663634161</v>
      </c>
      <c r="I71" s="2">
        <f t="shared" si="15"/>
        <v>2230.3082616086085</v>
      </c>
      <c r="J71" s="3">
        <v>0.038408</v>
      </c>
      <c r="K71" s="5">
        <f>0.5+SUM(H72:H$109)/H71</f>
        <v>11.15495829317259</v>
      </c>
      <c r="M71" s="1">
        <v>66</v>
      </c>
      <c r="N71" s="2">
        <f t="shared" si="20"/>
        <v>78942.71732442407</v>
      </c>
      <c r="O71" s="2">
        <f t="shared" si="16"/>
        <v>1509.9373542642593</v>
      </c>
      <c r="P71" s="3">
        <v>0.019127</v>
      </c>
      <c r="Q71" s="5">
        <f>0.5+SUM(N72:N$109)/N71</f>
        <v>16.164647606162497</v>
      </c>
      <c r="S71" s="1">
        <v>66</v>
      </c>
      <c r="T71" s="7">
        <v>83417</v>
      </c>
      <c r="U71" s="2">
        <f t="shared" si="17"/>
        <v>1181.18472</v>
      </c>
      <c r="V71" s="3">
        <f t="shared" si="21"/>
        <v>0.01416</v>
      </c>
      <c r="W71" s="5">
        <f>0.5+SUM(T72:T$109)/T71</f>
        <v>18.516255679297984</v>
      </c>
    </row>
    <row r="72" spans="1:23" ht="12.75">
      <c r="A72" s="1">
        <v>67</v>
      </c>
      <c r="B72" s="2">
        <f t="shared" si="18"/>
        <v>32428.583318408542</v>
      </c>
      <c r="C72" s="2">
        <f t="shared" si="14"/>
        <v>1726.368061538797</v>
      </c>
      <c r="D72" s="3">
        <v>0.053236</v>
      </c>
      <c r="E72" s="5">
        <f>0.5+SUM(B73:B$109)/B72</f>
        <v>9.451345323208498</v>
      </c>
      <c r="G72" s="1">
        <v>67</v>
      </c>
      <c r="H72" s="2">
        <f t="shared" si="19"/>
        <v>55838.538374733</v>
      </c>
      <c r="I72" s="2">
        <f t="shared" si="15"/>
        <v>2337.233700751199</v>
      </c>
      <c r="J72" s="3">
        <v>0.041857</v>
      </c>
      <c r="K72" s="5">
        <f>0.5+SUM(H73:H$109)/H72</f>
        <v>10.580539660451205</v>
      </c>
      <c r="M72" s="1">
        <v>67</v>
      </c>
      <c r="N72" s="2">
        <f t="shared" si="20"/>
        <v>77432.77997015981</v>
      </c>
      <c r="O72" s="2">
        <f t="shared" si="16"/>
        <v>1672.3157490155415</v>
      </c>
      <c r="P72" s="3">
        <v>0.021597</v>
      </c>
      <c r="Q72" s="5">
        <f>0.5+SUM(N73:N$109)/N72</f>
        <v>15.470107859185132</v>
      </c>
      <c r="S72" s="1">
        <v>67</v>
      </c>
      <c r="T72" s="7">
        <v>82236</v>
      </c>
      <c r="U72" s="2">
        <f t="shared" si="17"/>
        <v>1232.71764</v>
      </c>
      <c r="V72" s="3">
        <f t="shared" si="21"/>
        <v>0.01499</v>
      </c>
      <c r="W72" s="5">
        <f>0.5+SUM(T73:T$109)/T72</f>
        <v>17.774989055887932</v>
      </c>
    </row>
    <row r="73" spans="1:23" ht="12.75">
      <c r="A73" s="1">
        <v>68</v>
      </c>
      <c r="B73" s="2">
        <f t="shared" si="18"/>
        <v>30702.215256869746</v>
      </c>
      <c r="C73" s="2">
        <f t="shared" si="14"/>
        <v>1772.6231000706316</v>
      </c>
      <c r="D73" s="3">
        <v>0.057736</v>
      </c>
      <c r="E73" s="5">
        <f>0.5+SUM(B74:B$109)/B73</f>
        <v>8.954674367855661</v>
      </c>
      <c r="G73" s="1">
        <v>68</v>
      </c>
      <c r="H73" s="2">
        <f t="shared" si="19"/>
        <v>53501.3046739818</v>
      </c>
      <c r="I73" s="2">
        <f t="shared" si="15"/>
        <v>2436.823923985849</v>
      </c>
      <c r="J73" s="3">
        <v>0.045547</v>
      </c>
      <c r="K73" s="5">
        <f>0.5+SUM(H74:H$109)/H73</f>
        <v>10.020913538429236</v>
      </c>
      <c r="M73" s="1">
        <v>68</v>
      </c>
      <c r="N73" s="2">
        <f t="shared" si="20"/>
        <v>75760.46422114427</v>
      </c>
      <c r="O73" s="2">
        <f t="shared" si="16"/>
        <v>1715.2169099667062</v>
      </c>
      <c r="P73" s="3">
        <v>0.02264</v>
      </c>
      <c r="Q73" s="5">
        <f>0.5+SUM(N74:N$109)/N73</f>
        <v>14.800553922243834</v>
      </c>
      <c r="S73" s="1">
        <v>68</v>
      </c>
      <c r="T73" s="7">
        <v>81003</v>
      </c>
      <c r="U73" s="2">
        <f t="shared" si="17"/>
        <v>1309.00848</v>
      </c>
      <c r="V73" s="3">
        <f t="shared" si="21"/>
        <v>0.01616</v>
      </c>
      <c r="W73" s="5">
        <f>0.5+SUM(T74:T$109)/T73</f>
        <v>17.037943039146697</v>
      </c>
    </row>
    <row r="74" spans="1:23" ht="12.75">
      <c r="A74" s="1">
        <v>69</v>
      </c>
      <c r="B74" s="2">
        <f t="shared" si="18"/>
        <v>28929.592156799114</v>
      </c>
      <c r="C74" s="2">
        <f t="shared" si="14"/>
        <v>1710.6357138236885</v>
      </c>
      <c r="D74" s="3">
        <v>0.059131</v>
      </c>
      <c r="E74" s="5">
        <f>0.5+SUM(B75:B$109)/B74</f>
        <v>8.472723533803329</v>
      </c>
      <c r="G74" s="1">
        <v>69</v>
      </c>
      <c r="H74" s="2">
        <f t="shared" si="19"/>
        <v>51064.48074999595</v>
      </c>
      <c r="I74" s="2">
        <f t="shared" si="15"/>
        <v>2516.81506272505</v>
      </c>
      <c r="J74" s="3">
        <v>0.049287</v>
      </c>
      <c r="K74" s="5">
        <f>0.5+SUM(H75:H$109)/H74</f>
        <v>9.475256548441083</v>
      </c>
      <c r="M74" s="1">
        <v>69</v>
      </c>
      <c r="N74" s="2">
        <f t="shared" si="20"/>
        <v>74045.24731117756</v>
      </c>
      <c r="O74" s="2">
        <f t="shared" si="16"/>
        <v>1849.1319611020372</v>
      </c>
      <c r="P74" s="3">
        <v>0.024973</v>
      </c>
      <c r="Q74" s="5">
        <f>0.5+SUM(N75:N$109)/N74</f>
        <v>14.131818288290738</v>
      </c>
      <c r="S74" s="1">
        <v>69</v>
      </c>
      <c r="T74" s="7">
        <v>79694</v>
      </c>
      <c r="U74" s="2">
        <f t="shared" si="17"/>
        <v>1389.86336</v>
      </c>
      <c r="V74" s="3">
        <f t="shared" si="21"/>
        <v>0.01744</v>
      </c>
      <c r="W74" s="5">
        <f>0.5+SUM(T75:T$109)/T74</f>
        <v>16.30958415940974</v>
      </c>
    </row>
    <row r="75" spans="1:23" ht="12.75">
      <c r="A75" s="1">
        <v>70</v>
      </c>
      <c r="B75" s="2">
        <f t="shared" si="18"/>
        <v>27218.956442975425</v>
      </c>
      <c r="C75" s="2">
        <f t="shared" si="14"/>
        <v>1910.0630494293575</v>
      </c>
      <c r="D75" s="3">
        <v>0.070174</v>
      </c>
      <c r="E75" s="5">
        <f>0.5+SUM(B76:B$109)/B75</f>
        <v>7.973787034968024</v>
      </c>
      <c r="G75" s="1">
        <v>70</v>
      </c>
      <c r="H75" s="2">
        <f t="shared" si="19"/>
        <v>48547.6656872709</v>
      </c>
      <c r="I75" s="2">
        <f t="shared" si="15"/>
        <v>2655.1203841025326</v>
      </c>
      <c r="J75" s="3">
        <v>0.054691</v>
      </c>
      <c r="K75" s="5">
        <f>0.5+SUM(H76:H$109)/H75</f>
        <v>8.940553088514706</v>
      </c>
      <c r="M75" s="1">
        <v>70</v>
      </c>
      <c r="N75" s="2">
        <f t="shared" si="20"/>
        <v>72196.11535007553</v>
      </c>
      <c r="O75" s="2">
        <f t="shared" si="16"/>
        <v>1962.6513957918035</v>
      </c>
      <c r="P75" s="3">
        <v>0.027185</v>
      </c>
      <c r="Q75" s="5">
        <f>0.5+SUM(N76:N$109)/N75</f>
        <v>13.480964925372053</v>
      </c>
      <c r="S75" s="1">
        <v>70</v>
      </c>
      <c r="T75" s="7">
        <v>78304</v>
      </c>
      <c r="U75" s="2">
        <f t="shared" si="17"/>
        <v>1479.9456</v>
      </c>
      <c r="V75" s="3">
        <f t="shared" si="21"/>
        <v>0.0189</v>
      </c>
      <c r="W75" s="5">
        <f>0.5+SUM(T76:T$109)/T75</f>
        <v>15.590225275847978</v>
      </c>
    </row>
    <row r="76" spans="1:23" ht="12.75">
      <c r="A76" s="1">
        <v>71</v>
      </c>
      <c r="B76" s="2">
        <f t="shared" si="18"/>
        <v>25308.893393546066</v>
      </c>
      <c r="C76" s="2">
        <f t="shared" si="14"/>
        <v>1803.8154499448153</v>
      </c>
      <c r="D76" s="3">
        <v>0.071272</v>
      </c>
      <c r="E76" s="5">
        <f>0.5+SUM(B77:B$109)/B76</f>
        <v>7.537833997939424</v>
      </c>
      <c r="G76" s="1">
        <v>71</v>
      </c>
      <c r="H76" s="2">
        <f t="shared" si="19"/>
        <v>45892.545303168365</v>
      </c>
      <c r="I76" s="2">
        <f t="shared" si="15"/>
        <v>2741.115838412943</v>
      </c>
      <c r="J76" s="3">
        <v>0.059729</v>
      </c>
      <c r="K76" s="5">
        <f>0.5+SUM(H77:H$109)/H76</f>
        <v>8.428882607184217</v>
      </c>
      <c r="M76" s="1">
        <v>71</v>
      </c>
      <c r="N76" s="2">
        <f t="shared" si="20"/>
        <v>70233.46395428372</v>
      </c>
      <c r="O76" s="2">
        <f t="shared" si="16"/>
        <v>2063.3187040489474</v>
      </c>
      <c r="P76" s="3">
        <v>0.029378</v>
      </c>
      <c r="Q76" s="5">
        <f>0.5+SUM(N77:N$109)/N76</f>
        <v>12.843713784606585</v>
      </c>
      <c r="S76" s="1">
        <v>71</v>
      </c>
      <c r="T76" s="7">
        <v>76824</v>
      </c>
      <c r="U76" s="2">
        <f t="shared" si="17"/>
        <v>1518.04224</v>
      </c>
      <c r="V76" s="3">
        <f t="shared" si="21"/>
        <v>0.01976</v>
      </c>
      <c r="W76" s="5">
        <f>0.5+SUM(T77:T$109)/T76</f>
        <v>14.880935645110902</v>
      </c>
    </row>
    <row r="77" spans="1:23" ht="12.75">
      <c r="A77" s="1">
        <v>72</v>
      </c>
      <c r="B77" s="2">
        <f t="shared" si="18"/>
        <v>23505.077943601253</v>
      </c>
      <c r="C77" s="2">
        <f t="shared" si="14"/>
        <v>1901.4197751696795</v>
      </c>
      <c r="D77" s="3">
        <v>0.080894</v>
      </c>
      <c r="E77" s="5">
        <f>0.5+SUM(B78:B$109)/B77</f>
        <v>7.077928088675504</v>
      </c>
      <c r="G77" s="1">
        <v>72</v>
      </c>
      <c r="H77" s="2">
        <f t="shared" si="19"/>
        <v>43151.42946475542</v>
      </c>
      <c r="I77" s="2">
        <f t="shared" si="15"/>
        <v>2875.78386524916</v>
      </c>
      <c r="J77" s="3">
        <v>0.066644</v>
      </c>
      <c r="K77" s="5">
        <f>0.5+SUM(H78:H$109)/H77</f>
        <v>7.932550410662689</v>
      </c>
      <c r="M77" s="1">
        <v>72</v>
      </c>
      <c r="N77" s="2">
        <f t="shared" si="20"/>
        <v>68170.14525023478</v>
      </c>
      <c r="O77" s="2">
        <f t="shared" si="16"/>
        <v>2179.3313735047554</v>
      </c>
      <c r="P77" s="3">
        <v>0.031969</v>
      </c>
      <c r="Q77" s="5">
        <f>0.5+SUM(N78:N$109)/N77</f>
        <v>12.217323308771679</v>
      </c>
      <c r="S77" s="1">
        <v>72</v>
      </c>
      <c r="T77" s="7">
        <v>75306</v>
      </c>
      <c r="U77" s="2">
        <f t="shared" si="17"/>
        <v>1621.33818</v>
      </c>
      <c r="V77" s="3">
        <f t="shared" si="21"/>
        <v>0.02153</v>
      </c>
      <c r="W77" s="5">
        <f>0.5+SUM(T78:T$109)/T77</f>
        <v>14.170823041988687</v>
      </c>
    </row>
    <row r="78" spans="1:23" ht="12.75">
      <c r="A78" s="1">
        <v>73</v>
      </c>
      <c r="B78" s="2">
        <f t="shared" si="18"/>
        <v>21603.65816843157</v>
      </c>
      <c r="C78" s="2">
        <f t="shared" si="14"/>
        <v>1908.5967845482555</v>
      </c>
      <c r="D78" s="3">
        <v>0.088346</v>
      </c>
      <c r="E78" s="5">
        <f>0.5+SUM(B79:B$109)/B78</f>
        <v>6.656876452417354</v>
      </c>
      <c r="G78" s="1">
        <v>73</v>
      </c>
      <c r="H78" s="2">
        <f t="shared" si="19"/>
        <v>40275.64559950626</v>
      </c>
      <c r="I78" s="2">
        <f t="shared" si="15"/>
        <v>2919.42044692581</v>
      </c>
      <c r="J78" s="3">
        <v>0.072486</v>
      </c>
      <c r="K78" s="5">
        <f>0.5+SUM(H79:H$109)/H78</f>
        <v>7.463253475268482</v>
      </c>
      <c r="M78" s="1">
        <v>73</v>
      </c>
      <c r="N78" s="2">
        <f t="shared" si="20"/>
        <v>65990.81387673003</v>
      </c>
      <c r="O78" s="2">
        <f t="shared" si="16"/>
        <v>2290.079213964162</v>
      </c>
      <c r="P78" s="3">
        <v>0.034703</v>
      </c>
      <c r="Q78" s="5">
        <f>0.5+SUM(N79:N$109)/N78</f>
        <v>11.604285202407441</v>
      </c>
      <c r="S78" s="1">
        <v>73</v>
      </c>
      <c r="T78" s="7">
        <v>73685</v>
      </c>
      <c r="U78" s="2">
        <f t="shared" si="17"/>
        <v>1722.7553</v>
      </c>
      <c r="V78" s="3">
        <f t="shared" si="21"/>
        <v>0.02338</v>
      </c>
      <c r="W78" s="5">
        <f>0.5+SUM(T79:T$109)/T78</f>
        <v>13.471568161769696</v>
      </c>
    </row>
    <row r="79" spans="1:23" ht="12.75">
      <c r="A79" s="1">
        <v>74</v>
      </c>
      <c r="B79" s="2">
        <f t="shared" si="18"/>
        <v>19695.061383883316</v>
      </c>
      <c r="C79" s="2">
        <f t="shared" si="14"/>
        <v>1954.8530127187223</v>
      </c>
      <c r="D79" s="3">
        <v>0.099256</v>
      </c>
      <c r="E79" s="5">
        <f>0.5+SUM(B80:B$109)/B79</f>
        <v>6.253523214308668</v>
      </c>
      <c r="G79" s="1">
        <v>74</v>
      </c>
      <c r="H79" s="2">
        <f t="shared" si="19"/>
        <v>37356.225152580446</v>
      </c>
      <c r="I79" s="2">
        <f t="shared" si="15"/>
        <v>2919.911982826298</v>
      </c>
      <c r="J79" s="3">
        <v>0.078164</v>
      </c>
      <c r="K79" s="5">
        <f>0.5+SUM(H80:H$109)/H79</f>
        <v>7.0074375969187415</v>
      </c>
      <c r="M79" s="1">
        <v>74</v>
      </c>
      <c r="N79" s="2">
        <f t="shared" si="20"/>
        <v>63700.73466276586</v>
      </c>
      <c r="O79" s="2">
        <f t="shared" si="16"/>
        <v>2349.728999505445</v>
      </c>
      <c r="P79" s="3">
        <v>0.036887</v>
      </c>
      <c r="Q79" s="5">
        <f>0.5+SUM(N80:N$109)/N79</f>
        <v>11.003490845208718</v>
      </c>
      <c r="S79" s="1">
        <v>74</v>
      </c>
      <c r="T79" s="7">
        <v>71962</v>
      </c>
      <c r="U79" s="2">
        <f t="shared" si="17"/>
        <v>1814.16202</v>
      </c>
      <c r="V79" s="3">
        <f t="shared" si="21"/>
        <v>0.02521</v>
      </c>
      <c r="W79" s="5">
        <f>0.5+SUM(T80:T$109)/T79</f>
        <v>12.782148911925738</v>
      </c>
    </row>
    <row r="80" spans="1:23" ht="12.75">
      <c r="A80" s="1">
        <v>75</v>
      </c>
      <c r="B80" s="2">
        <f t="shared" si="18"/>
        <v>17740.208371164594</v>
      </c>
      <c r="C80" s="2">
        <f t="shared" si="14"/>
        <v>1888.7645048611519</v>
      </c>
      <c r="D80" s="3">
        <v>0.106468</v>
      </c>
      <c r="E80" s="5">
        <f>0.5+SUM(B81:B$109)/B80</f>
        <v>5.88752321892643</v>
      </c>
      <c r="G80" s="1">
        <v>75</v>
      </c>
      <c r="H80" s="2">
        <f t="shared" si="19"/>
        <v>34436.31316975415</v>
      </c>
      <c r="I80" s="2">
        <f t="shared" si="15"/>
        <v>3042.000596476572</v>
      </c>
      <c r="J80" s="3">
        <v>0.088337</v>
      </c>
      <c r="K80" s="5">
        <f>0.5+SUM(H81:H$109)/H80</f>
        <v>6.5592140000159915</v>
      </c>
      <c r="M80" s="1">
        <v>75</v>
      </c>
      <c r="N80" s="2">
        <f t="shared" si="20"/>
        <v>61351.00566326042</v>
      </c>
      <c r="O80" s="2">
        <f t="shared" si="16"/>
        <v>2495.5748573644437</v>
      </c>
      <c r="P80" s="3">
        <v>0.040677</v>
      </c>
      <c r="Q80" s="5">
        <f>0.5+SUM(N81:N$109)/N80</f>
        <v>10.405772059154764</v>
      </c>
      <c r="S80" s="1">
        <v>75</v>
      </c>
      <c r="T80" s="7">
        <v>70148</v>
      </c>
      <c r="U80" s="2">
        <f t="shared" si="17"/>
        <v>1934.68184</v>
      </c>
      <c r="V80" s="3">
        <f t="shared" si="21"/>
        <v>0.02758</v>
      </c>
      <c r="W80" s="5">
        <f>0.5+SUM(T81:T$109)/T80</f>
        <v>12.099760506357987</v>
      </c>
    </row>
    <row r="81" spans="1:23" ht="12.75">
      <c r="A81" s="1">
        <v>76</v>
      </c>
      <c r="B81" s="2">
        <f t="shared" si="18"/>
        <v>15851.443866303442</v>
      </c>
      <c r="C81" s="2">
        <f t="shared" si="14"/>
        <v>1761.2063736533764</v>
      </c>
      <c r="D81" s="3">
        <v>0.111107</v>
      </c>
      <c r="E81" s="5">
        <f>0.5+SUM(B82:B$109)/B81</f>
        <v>5.529468691581756</v>
      </c>
      <c r="G81" s="1">
        <v>76</v>
      </c>
      <c r="H81" s="2">
        <f t="shared" si="19"/>
        <v>31394.312573277573</v>
      </c>
      <c r="I81" s="2">
        <f t="shared" si="15"/>
        <v>3015.0469909124317</v>
      </c>
      <c r="J81" s="3">
        <v>0.096038</v>
      </c>
      <c r="K81" s="5">
        <f>0.5+SUM(H82:H$109)/H81</f>
        <v>6.1463309359006475</v>
      </c>
      <c r="M81" s="1">
        <v>76</v>
      </c>
      <c r="N81" s="2">
        <f t="shared" si="20"/>
        <v>58855.43080589597</v>
      </c>
      <c r="O81" s="2">
        <f t="shared" si="16"/>
        <v>2568.8041329541356</v>
      </c>
      <c r="P81" s="3">
        <v>0.043646</v>
      </c>
      <c r="Q81" s="5">
        <f>0.5+SUM(N82:N$109)/N81</f>
        <v>9.825794397877214</v>
      </c>
      <c r="S81" s="1">
        <v>76</v>
      </c>
      <c r="T81" s="7">
        <v>68213</v>
      </c>
      <c r="U81" s="2">
        <f t="shared" si="17"/>
        <v>2073.6752</v>
      </c>
      <c r="V81" s="3">
        <f t="shared" si="21"/>
        <v>0.0304</v>
      </c>
      <c r="W81" s="5">
        <f>0.5+SUM(T82:T$109)/T81</f>
        <v>11.428811223667044</v>
      </c>
    </row>
    <row r="82" spans="1:23" ht="12.75">
      <c r="A82" s="1">
        <v>77</v>
      </c>
      <c r="B82" s="2">
        <f t="shared" si="18"/>
        <v>14090.237492650065</v>
      </c>
      <c r="C82" s="2">
        <f t="shared" si="14"/>
        <v>1803.7335721466127</v>
      </c>
      <c r="D82" s="3">
        <v>0.128013</v>
      </c>
      <c r="E82" s="5">
        <f>0.5+SUM(B83:B$109)/B82</f>
        <v>5.158126109196222</v>
      </c>
      <c r="G82" s="1">
        <v>77</v>
      </c>
      <c r="H82" s="2">
        <f t="shared" si="19"/>
        <v>28379.26558236514</v>
      </c>
      <c r="I82" s="2">
        <f t="shared" si="15"/>
        <v>3013.2252817387835</v>
      </c>
      <c r="J82" s="3">
        <v>0.106177</v>
      </c>
      <c r="K82" s="5">
        <f>0.5+SUM(H83:H$109)/H82</f>
        <v>5.7462038624418375</v>
      </c>
      <c r="M82" s="1">
        <v>77</v>
      </c>
      <c r="N82" s="2">
        <f t="shared" si="20"/>
        <v>56286.626672941835</v>
      </c>
      <c r="O82" s="2">
        <f t="shared" si="16"/>
        <v>2717.518335769632</v>
      </c>
      <c r="P82" s="3">
        <v>0.04828</v>
      </c>
      <c r="Q82" s="5">
        <f>0.5+SUM(N83:N$109)/N82</f>
        <v>9.25140418493279</v>
      </c>
      <c r="S82" s="1">
        <v>77</v>
      </c>
      <c r="T82" s="7">
        <v>66139</v>
      </c>
      <c r="U82" s="2">
        <f t="shared" si="17"/>
        <v>2218.30206</v>
      </c>
      <c r="V82" s="3">
        <f t="shared" si="21"/>
        <v>0.03354</v>
      </c>
      <c r="W82" s="5">
        <f>0.5+SUM(T83:T$109)/T82</f>
        <v>10.771519073466488</v>
      </c>
    </row>
    <row r="83" spans="1:23" ht="12.75">
      <c r="A83" s="1">
        <v>78</v>
      </c>
      <c r="B83" s="2">
        <f t="shared" si="18"/>
        <v>12286.503920503452</v>
      </c>
      <c r="C83" s="2">
        <f t="shared" si="14"/>
        <v>1739.1914894590252</v>
      </c>
      <c r="D83" s="3">
        <v>0.141553</v>
      </c>
      <c r="E83" s="5">
        <f>0.5+SUM(B84:B$109)/B83</f>
        <v>4.8419673793258635</v>
      </c>
      <c r="G83" s="1">
        <v>78</v>
      </c>
      <c r="H83" s="2">
        <f t="shared" si="19"/>
        <v>25366.04030062636</v>
      </c>
      <c r="I83" s="2">
        <f t="shared" si="15"/>
        <v>2999.1030428639565</v>
      </c>
      <c r="J83" s="3">
        <v>0.118233</v>
      </c>
      <c r="K83" s="5">
        <f>0.5+SUM(H84:H$109)/H83</f>
        <v>5.3693990448241244</v>
      </c>
      <c r="M83" s="1">
        <v>78</v>
      </c>
      <c r="N83" s="2">
        <f t="shared" si="20"/>
        <v>53569.108337172205</v>
      </c>
      <c r="O83" s="2">
        <f t="shared" si="16"/>
        <v>2923.9090712595334</v>
      </c>
      <c r="P83" s="3">
        <v>0.054582</v>
      </c>
      <c r="Q83" s="5">
        <f>0.5+SUM(N84:N$109)/N83</f>
        <v>8.695355971223458</v>
      </c>
      <c r="S83" s="1">
        <v>78</v>
      </c>
      <c r="T83" s="7">
        <v>63921</v>
      </c>
      <c r="U83" s="2">
        <f t="shared" si="17"/>
        <v>2379.7788299999997</v>
      </c>
      <c r="V83" s="3">
        <f t="shared" si="21"/>
        <v>0.03723</v>
      </c>
      <c r="W83" s="5">
        <f>0.5+SUM(T84:T$109)/T83</f>
        <v>10.127931352763568</v>
      </c>
    </row>
    <row r="84" spans="1:23" ht="12.75">
      <c r="A84" s="1">
        <v>79</v>
      </c>
      <c r="B84" s="2">
        <f t="shared" si="18"/>
        <v>10547.312431044427</v>
      </c>
      <c r="C84" s="2">
        <f t="shared" si="14"/>
        <v>1501.2833568100016</v>
      </c>
      <c r="D84" s="3">
        <v>0.142338</v>
      </c>
      <c r="E84" s="5">
        <f>0.5+SUM(B85:B$109)/B84</f>
        <v>4.557932964208464</v>
      </c>
      <c r="G84" s="1">
        <v>79</v>
      </c>
      <c r="H84" s="2">
        <f t="shared" si="19"/>
        <v>22366.9372577624</v>
      </c>
      <c r="I84" s="2">
        <f t="shared" si="15"/>
        <v>2921.4351429853787</v>
      </c>
      <c r="J84" s="3">
        <v>0.130614</v>
      </c>
      <c r="K84" s="5">
        <f>0.5+SUM(H85:H$109)/H84</f>
        <v>5.022319439062842</v>
      </c>
      <c r="M84" s="1">
        <v>79</v>
      </c>
      <c r="N84" s="2">
        <f t="shared" si="20"/>
        <v>50645.19926591267</v>
      </c>
      <c r="O84" s="2">
        <f t="shared" si="16"/>
        <v>3015.8709710858334</v>
      </c>
      <c r="P84" s="3">
        <v>0.059549</v>
      </c>
      <c r="Q84" s="5">
        <f>0.5+SUM(N85:N$109)/N84</f>
        <v>8.16850004043022</v>
      </c>
      <c r="S84" s="1">
        <v>79</v>
      </c>
      <c r="T84" s="7">
        <v>61541</v>
      </c>
      <c r="U84" s="2">
        <f t="shared" si="17"/>
        <v>2584.10659</v>
      </c>
      <c r="V84" s="3">
        <f t="shared" si="21"/>
        <v>0.04199</v>
      </c>
      <c r="W84" s="5">
        <f>0.5+SUM(T85:T$109)/T84</f>
        <v>9.500276238605158</v>
      </c>
    </row>
    <row r="85" spans="1:23" ht="12.75">
      <c r="A85" s="1">
        <v>80</v>
      </c>
      <c r="B85" s="2">
        <f t="shared" si="18"/>
        <v>9046.029074234426</v>
      </c>
      <c r="C85" s="2">
        <f t="shared" si="14"/>
        <v>1518.3126579067286</v>
      </c>
      <c r="D85" s="3">
        <v>0.167843</v>
      </c>
      <c r="E85" s="5">
        <f>0.5+SUM(B86:B$109)/B85</f>
        <v>4.231389480014812</v>
      </c>
      <c r="G85" s="1">
        <v>80</v>
      </c>
      <c r="H85" s="2">
        <f t="shared" si="19"/>
        <v>19445.502114777024</v>
      </c>
      <c r="I85" s="2">
        <f t="shared" si="15"/>
        <v>2688.4767858827267</v>
      </c>
      <c r="J85" s="3">
        <v>0.138257</v>
      </c>
      <c r="K85" s="5">
        <f>0.5+SUM(H86:H$109)/H85</f>
        <v>4.701739433419496</v>
      </c>
      <c r="M85" s="1">
        <v>80</v>
      </c>
      <c r="N85" s="2">
        <f t="shared" si="20"/>
        <v>47629.32829482684</v>
      </c>
      <c r="O85" s="2">
        <f t="shared" si="16"/>
        <v>3140.6302784325867</v>
      </c>
      <c r="P85" s="3">
        <v>0.065939</v>
      </c>
      <c r="Q85" s="5">
        <f>0.5+SUM(N86:N$109)/N85</f>
        <v>7.654066549379202</v>
      </c>
      <c r="S85" s="1">
        <v>80</v>
      </c>
      <c r="T85" s="7">
        <v>58957</v>
      </c>
      <c r="U85" s="2">
        <f t="shared" si="17"/>
        <v>2759.77717</v>
      </c>
      <c r="V85" s="3">
        <f t="shared" si="21"/>
        <v>0.04681</v>
      </c>
      <c r="W85" s="5">
        <f>0.5+SUM(T86:T$109)/T85</f>
        <v>8.894745322862425</v>
      </c>
    </row>
    <row r="86" spans="1:23" ht="12.75">
      <c r="A86" s="1">
        <v>81</v>
      </c>
      <c r="B86" s="2">
        <f t="shared" si="18"/>
        <v>7527.7164163276975</v>
      </c>
      <c r="C86" s="2">
        <f t="shared" si="14"/>
        <v>1259.093375511387</v>
      </c>
      <c r="D86" s="3">
        <v>0.167261</v>
      </c>
      <c r="E86" s="5">
        <f>0.5+SUM(B87:B$109)/B86</f>
        <v>3.9839969861634423</v>
      </c>
      <c r="G86" s="1">
        <v>81</v>
      </c>
      <c r="H86" s="2">
        <f t="shared" si="19"/>
        <v>16757.0253288943</v>
      </c>
      <c r="I86" s="2">
        <f t="shared" si="15"/>
        <v>2563.3724356369476</v>
      </c>
      <c r="J86" s="3">
        <v>0.152973</v>
      </c>
      <c r="K86" s="5">
        <f>0.5+SUM(H87:H$109)/H86</f>
        <v>4.375861403480498</v>
      </c>
      <c r="M86" s="1">
        <v>81</v>
      </c>
      <c r="N86" s="2">
        <f t="shared" si="20"/>
        <v>44488.69801639425</v>
      </c>
      <c r="O86" s="2">
        <f t="shared" si="16"/>
        <v>3270.987032957371</v>
      </c>
      <c r="P86" s="3">
        <v>0.073524</v>
      </c>
      <c r="Q86" s="5">
        <f>0.5+SUM(N87:N$109)/N86</f>
        <v>7.159099940345654</v>
      </c>
      <c r="S86" s="1">
        <v>81</v>
      </c>
      <c r="T86" s="7">
        <v>56197</v>
      </c>
      <c r="U86" s="2">
        <f t="shared" si="17"/>
        <v>2990.24237</v>
      </c>
      <c r="V86" s="3">
        <f t="shared" si="21"/>
        <v>0.05321</v>
      </c>
      <c r="W86" s="5">
        <f>0.5+SUM(T87:T$109)/T86</f>
        <v>8.307035962773814</v>
      </c>
    </row>
    <row r="87" spans="1:23" ht="12.75">
      <c r="A87" s="1">
        <v>82</v>
      </c>
      <c r="B87" s="2">
        <f t="shared" si="18"/>
        <v>6268.62304081631</v>
      </c>
      <c r="C87" s="2">
        <f t="shared" si="14"/>
        <v>1282.4223644441192</v>
      </c>
      <c r="D87" s="3">
        <v>0.204578</v>
      </c>
      <c r="E87" s="5">
        <f>0.5+SUM(B88:B$109)/B87</f>
        <v>3.683780255474335</v>
      </c>
      <c r="G87" s="1">
        <v>82</v>
      </c>
      <c r="H87" s="2">
        <f t="shared" si="19"/>
        <v>14193.652893257351</v>
      </c>
      <c r="I87" s="2">
        <f t="shared" si="15"/>
        <v>2443.6644440205455</v>
      </c>
      <c r="J87" s="3">
        <v>0.172166</v>
      </c>
      <c r="K87" s="5">
        <f>0.5+SUM(H88:H$109)/H87</f>
        <v>4.075841624269944</v>
      </c>
      <c r="M87" s="1">
        <v>82</v>
      </c>
      <c r="N87" s="2">
        <f t="shared" si="20"/>
        <v>41217.71098343688</v>
      </c>
      <c r="O87" s="2">
        <f t="shared" si="16"/>
        <v>3305.5779854496714</v>
      </c>
      <c r="P87" s="3">
        <v>0.080198</v>
      </c>
      <c r="Q87" s="5">
        <f>0.5+SUM(N88:N$109)/N87</f>
        <v>6.687557951145688</v>
      </c>
      <c r="S87" s="1">
        <v>82</v>
      </c>
      <c r="T87" s="7">
        <v>53207</v>
      </c>
      <c r="U87" s="2">
        <f t="shared" si="17"/>
        <v>3170.07306</v>
      </c>
      <c r="V87" s="3">
        <f t="shared" si="21"/>
        <v>0.05958</v>
      </c>
      <c r="W87" s="5">
        <f>0.5+SUM(T88:T$109)/T87</f>
        <v>7.745757137218787</v>
      </c>
    </row>
    <row r="88" spans="1:23" ht="12.75">
      <c r="A88" s="1">
        <v>83</v>
      </c>
      <c r="B88" s="2">
        <f t="shared" si="18"/>
        <v>4986.200676372191</v>
      </c>
      <c r="C88" s="2">
        <f t="shared" si="14"/>
        <v>1035.5092254655947</v>
      </c>
      <c r="D88" s="3">
        <v>0.207675</v>
      </c>
      <c r="E88" s="5">
        <f>0.5+SUM(B89:B$109)/B88</f>
        <v>3.5026303716446554</v>
      </c>
      <c r="G88" s="1">
        <v>83</v>
      </c>
      <c r="H88" s="2">
        <f t="shared" si="19"/>
        <v>11749.988449236806</v>
      </c>
      <c r="I88" s="2">
        <f t="shared" si="15"/>
        <v>2169.11836765981</v>
      </c>
      <c r="J88" s="3">
        <v>0.184606</v>
      </c>
      <c r="K88" s="5">
        <f>0.5+SUM(H89:H$109)/H88</f>
        <v>3.819515294455101</v>
      </c>
      <c r="M88" s="1">
        <v>83</v>
      </c>
      <c r="N88" s="2">
        <f t="shared" si="20"/>
        <v>37912.13299798721</v>
      </c>
      <c r="O88" s="2">
        <f t="shared" si="16"/>
        <v>3452.3925671957095</v>
      </c>
      <c r="P88" s="3">
        <v>0.091063</v>
      </c>
      <c r="Q88" s="5">
        <f>0.5+SUM(N89:N$109)/N88</f>
        <v>6.227054247702971</v>
      </c>
      <c r="S88" s="1">
        <v>83</v>
      </c>
      <c r="T88" s="7">
        <v>50037</v>
      </c>
      <c r="U88" s="2">
        <f t="shared" si="17"/>
        <v>3363.98751</v>
      </c>
      <c r="V88" s="3">
        <f t="shared" si="21"/>
        <v>0.06723</v>
      </c>
      <c r="W88" s="5">
        <f>0.5+SUM(T89:T$109)/T88</f>
        <v>7.2047984491476305</v>
      </c>
    </row>
    <row r="89" spans="1:23" ht="12.75">
      <c r="A89" s="1">
        <v>84</v>
      </c>
      <c r="B89" s="2">
        <f t="shared" si="18"/>
        <v>3950.6914509065964</v>
      </c>
      <c r="C89" s="2">
        <f t="shared" si="14"/>
        <v>913.2971454718814</v>
      </c>
      <c r="D89" s="3">
        <v>0.231174</v>
      </c>
      <c r="E89" s="5">
        <f>0.5+SUM(B90:B$109)/B89</f>
        <v>3.2896448700276473</v>
      </c>
      <c r="G89" s="1">
        <v>84</v>
      </c>
      <c r="H89" s="2">
        <f t="shared" si="19"/>
        <v>9580.870081576995</v>
      </c>
      <c r="I89" s="2">
        <f t="shared" si="15"/>
        <v>1922.6219418803003</v>
      </c>
      <c r="J89" s="3">
        <v>0.200673</v>
      </c>
      <c r="K89" s="5">
        <f>0.5+SUM(H90:H$109)/H89</f>
        <v>3.571056807451491</v>
      </c>
      <c r="M89" s="1">
        <v>84</v>
      </c>
      <c r="N89" s="2">
        <f t="shared" si="20"/>
        <v>34459.7404307915</v>
      </c>
      <c r="O89" s="2">
        <f t="shared" si="16"/>
        <v>3444.6645729427796</v>
      </c>
      <c r="P89" s="3">
        <v>0.099962</v>
      </c>
      <c r="Q89" s="5">
        <f>0.5+SUM(N90:N$109)/N89</f>
        <v>5.800826402383192</v>
      </c>
      <c r="S89" s="1">
        <v>84</v>
      </c>
      <c r="T89" s="7">
        <v>46673</v>
      </c>
      <c r="U89" s="2">
        <f t="shared" si="17"/>
        <v>3563.0168200000003</v>
      </c>
      <c r="V89" s="3">
        <f t="shared" si="21"/>
        <v>0.07634</v>
      </c>
      <c r="W89" s="5">
        <f>0.5+SUM(T90:T$109)/T89</f>
        <v>6.688053049943222</v>
      </c>
    </row>
    <row r="90" spans="1:23" ht="12.75">
      <c r="A90" s="1">
        <v>85</v>
      </c>
      <c r="B90" s="2">
        <f t="shared" si="18"/>
        <v>3037.394305434715</v>
      </c>
      <c r="C90" s="2">
        <f t="shared" si="14"/>
        <v>712.8126582051135</v>
      </c>
      <c r="D90" s="3">
        <v>0.234679</v>
      </c>
      <c r="E90" s="5">
        <f>0.5+SUM(B91:B$109)/B90</f>
        <v>3.1284476201736764</v>
      </c>
      <c r="G90" s="1">
        <v>85</v>
      </c>
      <c r="H90" s="2">
        <f t="shared" si="19"/>
        <v>7658.248139696695</v>
      </c>
      <c r="I90" s="2">
        <f t="shared" si="15"/>
        <v>1671.4892389702006</v>
      </c>
      <c r="J90" s="3">
        <v>0.21826</v>
      </c>
      <c r="K90" s="5">
        <f>0.5+SUM(H91:H$109)/H90</f>
        <v>3.3420531365154567</v>
      </c>
      <c r="M90" s="1">
        <v>85</v>
      </c>
      <c r="N90" s="2">
        <f t="shared" si="20"/>
        <v>31015.07585784872</v>
      </c>
      <c r="O90" s="2">
        <f t="shared" si="16"/>
        <v>3470.9591694035657</v>
      </c>
      <c r="P90" s="3">
        <v>0.111912</v>
      </c>
      <c r="Q90" s="5">
        <f>0.5+SUM(N91:N$109)/N90</f>
        <v>5.389558443513711</v>
      </c>
      <c r="S90" s="1">
        <v>85</v>
      </c>
      <c r="T90" s="7">
        <v>43110</v>
      </c>
      <c r="U90" s="2">
        <f t="shared" si="17"/>
        <v>3744.9657</v>
      </c>
      <c r="V90" s="3">
        <f t="shared" si="21"/>
        <v>0.08687</v>
      </c>
      <c r="W90" s="5">
        <f>0.5+SUM(T91:T$109)/T90</f>
        <v>6.19948967756901</v>
      </c>
    </row>
    <row r="91" spans="1:23" ht="12.75">
      <c r="A91" s="1">
        <v>86</v>
      </c>
      <c r="B91" s="2">
        <f t="shared" si="18"/>
        <v>2324.5816472296015</v>
      </c>
      <c r="C91" s="2">
        <f t="shared" si="14"/>
        <v>583.0074017068313</v>
      </c>
      <c r="D91" s="3">
        <v>0.250801</v>
      </c>
      <c r="E91" s="5">
        <f>0.5+SUM(B92:B$109)/B91</f>
        <v>2.934438124883123</v>
      </c>
      <c r="G91" s="1">
        <v>86</v>
      </c>
      <c r="H91" s="2">
        <f t="shared" si="19"/>
        <v>5986.758900726494</v>
      </c>
      <c r="I91" s="2">
        <f t="shared" si="15"/>
        <v>1418.9815946501938</v>
      </c>
      <c r="J91" s="3">
        <v>0.23702</v>
      </c>
      <c r="K91" s="5">
        <f>0.5+SUM(H92:H$109)/H91</f>
        <v>3.1355477991601517</v>
      </c>
      <c r="M91" s="1">
        <v>86</v>
      </c>
      <c r="N91" s="2">
        <f t="shared" si="20"/>
        <v>27544.116688445152</v>
      </c>
      <c r="O91" s="2">
        <f t="shared" si="16"/>
        <v>3399.9080434382277</v>
      </c>
      <c r="P91" s="3">
        <v>0.123435</v>
      </c>
      <c r="Q91" s="5">
        <f>0.5+SUM(N92:N$109)/N91</f>
        <v>5.00571389717428</v>
      </c>
      <c r="S91" s="1">
        <v>86</v>
      </c>
      <c r="T91" s="7">
        <v>39365</v>
      </c>
      <c r="U91" s="2">
        <f t="shared" si="17"/>
        <v>3840.05575</v>
      </c>
      <c r="V91" s="3">
        <f t="shared" si="21"/>
        <v>0.09755</v>
      </c>
      <c r="W91" s="5">
        <f>0.5+SUM(T92:T$109)/T91</f>
        <v>5.741712180871333</v>
      </c>
    </row>
    <row r="92" spans="1:23" ht="12.75">
      <c r="A92" s="1">
        <v>87</v>
      </c>
      <c r="B92" s="2">
        <f t="shared" si="18"/>
        <v>1741.57424552277</v>
      </c>
      <c r="C92" s="2">
        <f t="shared" si="14"/>
        <v>492.4719157034558</v>
      </c>
      <c r="D92" s="3">
        <v>0.282774</v>
      </c>
      <c r="E92" s="5">
        <f>0.5+SUM(B93:B$109)/B92</f>
        <v>2.7493878460637595</v>
      </c>
      <c r="G92" s="1">
        <v>87</v>
      </c>
      <c r="H92" s="2">
        <f t="shared" si="19"/>
        <v>4567.7773060763</v>
      </c>
      <c r="I92" s="2">
        <f t="shared" si="15"/>
        <v>1154.2453508043386</v>
      </c>
      <c r="J92" s="3">
        <v>0.252693</v>
      </c>
      <c r="K92" s="5">
        <f>0.5+SUM(H93:H$109)/H92</f>
        <v>2.954281631445322</v>
      </c>
      <c r="M92" s="1">
        <v>87</v>
      </c>
      <c r="N92" s="2">
        <f t="shared" si="20"/>
        <v>24144.208645006926</v>
      </c>
      <c r="O92" s="2">
        <f t="shared" si="16"/>
        <v>3324.2953672877784</v>
      </c>
      <c r="P92" s="3">
        <v>0.137685</v>
      </c>
      <c r="Q92" s="5">
        <f>0.5+SUM(N93:N$109)/N92</f>
        <v>4.640193707453845</v>
      </c>
      <c r="S92" s="1">
        <v>87</v>
      </c>
      <c r="T92" s="7">
        <v>35525</v>
      </c>
      <c r="U92" s="2">
        <f t="shared" si="17"/>
        <v>3948.959</v>
      </c>
      <c r="V92" s="3">
        <f t="shared" si="21"/>
        <v>0.11116</v>
      </c>
      <c r="W92" s="5">
        <f>0.5+SUM(T93:T$109)/T92</f>
        <v>5.308304011259676</v>
      </c>
    </row>
    <row r="93" spans="1:23" ht="12.75">
      <c r="A93" s="1">
        <v>88</v>
      </c>
      <c r="B93" s="2">
        <f t="shared" si="18"/>
        <v>1249.1023298193143</v>
      </c>
      <c r="C93" s="2">
        <f t="shared" si="14"/>
        <v>366.0406940372413</v>
      </c>
      <c r="D93" s="3">
        <v>0.293043</v>
      </c>
      <c r="E93" s="5">
        <f>0.5+SUM(B94:B$109)/B93</f>
        <v>2.6362329949886925</v>
      </c>
      <c r="G93" s="1">
        <v>88</v>
      </c>
      <c r="H93" s="2">
        <f t="shared" si="19"/>
        <v>3413.5319552719616</v>
      </c>
      <c r="I93" s="2">
        <f t="shared" si="15"/>
        <v>929.6583603585424</v>
      </c>
      <c r="J93" s="3">
        <v>0.272345</v>
      </c>
      <c r="K93" s="5">
        <f>0.5+SUM(H94:H$109)/H93</f>
        <v>2.7841678606587683</v>
      </c>
      <c r="M93" s="1">
        <v>88</v>
      </c>
      <c r="N93" s="2">
        <f t="shared" si="20"/>
        <v>20819.913277719148</v>
      </c>
      <c r="O93" s="2">
        <f t="shared" si="16"/>
        <v>3214.1573919010043</v>
      </c>
      <c r="P93" s="3">
        <v>0.154379</v>
      </c>
      <c r="Q93" s="5">
        <f>0.5+SUM(N94:N$109)/N93</f>
        <v>4.301254422634239</v>
      </c>
      <c r="S93" s="1">
        <v>88</v>
      </c>
      <c r="T93" s="7">
        <v>31576</v>
      </c>
      <c r="U93" s="2">
        <f t="shared" si="17"/>
        <v>3942.8951199999997</v>
      </c>
      <c r="V93" s="3">
        <f t="shared" si="21"/>
        <v>0.12487</v>
      </c>
      <c r="W93" s="5">
        <f>0.5+SUM(T94:T$109)/T93</f>
        <v>4.9096465670129215</v>
      </c>
    </row>
    <row r="94" spans="1:23" ht="12.75">
      <c r="A94" s="1">
        <v>89</v>
      </c>
      <c r="B94" s="2">
        <f t="shared" si="18"/>
        <v>883.0616357820729</v>
      </c>
      <c r="C94" s="2">
        <f t="shared" si="14"/>
        <v>265.6955849741101</v>
      </c>
      <c r="D94" s="3">
        <v>0.30088</v>
      </c>
      <c r="E94" s="5">
        <f>0.5+SUM(B95:B$109)/B94</f>
        <v>2.5217297445087787</v>
      </c>
      <c r="G94" s="1">
        <v>89</v>
      </c>
      <c r="H94" s="2">
        <f t="shared" si="19"/>
        <v>2483.8735949134193</v>
      </c>
      <c r="I94" s="2">
        <f t="shared" si="15"/>
        <v>738.2718131217359</v>
      </c>
      <c r="J94" s="3">
        <v>0.297226</v>
      </c>
      <c r="K94" s="5">
        <f>0.5+SUM(H95:H$109)/H94</f>
        <v>2.6390808290450396</v>
      </c>
      <c r="M94" s="1">
        <v>89</v>
      </c>
      <c r="N94" s="2">
        <f t="shared" si="20"/>
        <v>17605.755885818144</v>
      </c>
      <c r="O94" s="2">
        <f t="shared" si="16"/>
        <v>3053.471877812756</v>
      </c>
      <c r="P94" s="3">
        <v>0.173436</v>
      </c>
      <c r="Q94" s="5">
        <f>0.5+SUM(N95:N$109)/N94</f>
        <v>3.995222354499521</v>
      </c>
      <c r="S94" s="1">
        <v>89</v>
      </c>
      <c r="T94" s="7">
        <v>27633</v>
      </c>
      <c r="U94" s="2">
        <f t="shared" si="17"/>
        <v>3819.98592</v>
      </c>
      <c r="V94" s="3">
        <f t="shared" si="21"/>
        <v>0.13824</v>
      </c>
      <c r="W94" s="5">
        <f>0.5+SUM(T95:T$109)/T94</f>
        <v>4.538866572576268</v>
      </c>
    </row>
    <row r="95" spans="1:23" ht="12.75">
      <c r="A95" s="1">
        <v>90</v>
      </c>
      <c r="B95" s="2">
        <f t="shared" si="18"/>
        <v>617.3660508079629</v>
      </c>
      <c r="C95" s="2">
        <f t="shared" si="14"/>
        <v>204.40681259226247</v>
      </c>
      <c r="D95" s="3">
        <v>0.331095</v>
      </c>
      <c r="E95" s="5">
        <f>0.5+SUM(B96:B$109)/B95</f>
        <v>2.3918207811373993</v>
      </c>
      <c r="G95" s="1">
        <v>90</v>
      </c>
      <c r="H95" s="2">
        <f t="shared" si="19"/>
        <v>1745.6017817916834</v>
      </c>
      <c r="I95" s="2">
        <f t="shared" si="15"/>
        <v>510.9166943090442</v>
      </c>
      <c r="J95" s="3">
        <v>0.292688</v>
      </c>
      <c r="K95" s="5">
        <f>0.5+SUM(H96:H$109)/H95</f>
        <v>2.543767739052725</v>
      </c>
      <c r="M95" s="1">
        <v>90</v>
      </c>
      <c r="N95" s="2">
        <f t="shared" si="20"/>
        <v>14552.284008005388</v>
      </c>
      <c r="O95" s="2">
        <f t="shared" si="16"/>
        <v>2689.698653199636</v>
      </c>
      <c r="P95" s="3">
        <v>0.18483</v>
      </c>
      <c r="Q95" s="5">
        <f>0.5+SUM(N96:N$109)/N95</f>
        <v>3.728616724778143</v>
      </c>
      <c r="S95" s="1">
        <v>90</v>
      </c>
      <c r="T95" s="7">
        <v>23813</v>
      </c>
      <c r="U95" s="2">
        <f t="shared" si="17"/>
        <v>3690.0624799999996</v>
      </c>
      <c r="V95" s="3">
        <f t="shared" si="21"/>
        <v>0.15496</v>
      </c>
      <c r="W95" s="5">
        <f>0.5+SUM(T96:T$109)/T95</f>
        <v>4.186767731911141</v>
      </c>
    </row>
    <row r="96" spans="1:23" ht="12.75">
      <c r="A96" s="1">
        <v>91</v>
      </c>
      <c r="B96" s="2">
        <f t="shared" si="18"/>
        <v>412.95923821570045</v>
      </c>
      <c r="C96" s="2">
        <f t="shared" si="14"/>
        <v>134.8497744431459</v>
      </c>
      <c r="D96" s="3">
        <v>0.326545</v>
      </c>
      <c r="E96" s="5">
        <f>0.5+SUM(B97:B$109)/B96</f>
        <v>2.3282353714464676</v>
      </c>
      <c r="G96" s="1">
        <v>91</v>
      </c>
      <c r="H96" s="2">
        <f t="shared" si="19"/>
        <v>1234.6850874826391</v>
      </c>
      <c r="I96" s="2">
        <f t="shared" si="15"/>
        <v>410.98592101508365</v>
      </c>
      <c r="J96" s="3">
        <v>0.332867</v>
      </c>
      <c r="K96" s="5">
        <f>0.5+SUM(H97:H$109)/H96</f>
        <v>2.3894854591081804</v>
      </c>
      <c r="M96" s="1">
        <v>91</v>
      </c>
      <c r="N96" s="2">
        <f t="shared" si="20"/>
        <v>11862.585354805753</v>
      </c>
      <c r="O96" s="2">
        <f t="shared" si="16"/>
        <v>2430.703052126473</v>
      </c>
      <c r="P96" s="3">
        <v>0.204905</v>
      </c>
      <c r="Q96" s="5">
        <f>0.5+SUM(N97:N$109)/N96</f>
        <v>3.4606667624889815</v>
      </c>
      <c r="S96" s="1">
        <v>91</v>
      </c>
      <c r="T96" s="7">
        <v>20123</v>
      </c>
      <c r="U96" s="2">
        <f t="shared" si="17"/>
        <v>3436.0022500000005</v>
      </c>
      <c r="V96" s="3">
        <f t="shared" si="21"/>
        <v>0.17075</v>
      </c>
      <c r="W96" s="5">
        <f>0.5+SUM(T97:T$109)/T96</f>
        <v>3.8628186652089647</v>
      </c>
    </row>
    <row r="97" spans="1:23" ht="12.75">
      <c r="A97" s="1">
        <v>92</v>
      </c>
      <c r="B97" s="2">
        <f t="shared" si="18"/>
        <v>278.1094637725546</v>
      </c>
      <c r="C97" s="2">
        <f t="shared" si="14"/>
        <v>95.6490754374396</v>
      </c>
      <c r="D97" s="3">
        <v>0.343926</v>
      </c>
      <c r="E97" s="5">
        <f>0.5+SUM(B98:B$109)/B97</f>
        <v>2.2147105173270187</v>
      </c>
      <c r="G97" s="1">
        <v>92</v>
      </c>
      <c r="H97" s="2">
        <f t="shared" si="19"/>
        <v>823.6991664675554</v>
      </c>
      <c r="I97" s="2">
        <f t="shared" si="15"/>
        <v>275.3774579351002</v>
      </c>
      <c r="J97" s="3">
        <v>0.334318</v>
      </c>
      <c r="K97" s="5">
        <f>0.5+SUM(H98:H$109)/H97</f>
        <v>2.3322470318634823</v>
      </c>
      <c r="M97" s="1">
        <v>92</v>
      </c>
      <c r="N97" s="2">
        <f t="shared" si="20"/>
        <v>9431.88230267928</v>
      </c>
      <c r="O97" s="2">
        <f t="shared" si="16"/>
        <v>2045.850726509557</v>
      </c>
      <c r="P97" s="3">
        <v>0.216908</v>
      </c>
      <c r="Q97" s="5">
        <f>0.5+SUM(N98:N$109)/N97</f>
        <v>3.2236641690477006</v>
      </c>
      <c r="S97" s="1">
        <v>92</v>
      </c>
      <c r="T97" s="7">
        <v>16687</v>
      </c>
      <c r="U97" s="2">
        <f t="shared" si="17"/>
        <v>3225.93084</v>
      </c>
      <c r="V97" s="3">
        <f t="shared" si="21"/>
        <v>0.19332</v>
      </c>
      <c r="W97" s="5">
        <f>0.5+SUM(T98:T$109)/T97</f>
        <v>3.5552525918379576</v>
      </c>
    </row>
    <row r="98" spans="1:23" ht="12.75">
      <c r="A98" s="1">
        <v>93</v>
      </c>
      <c r="B98" s="2">
        <f t="shared" si="18"/>
        <v>182.460388335115</v>
      </c>
      <c r="C98" s="2">
        <f t="shared" si="14"/>
        <v>65.94702307673728</v>
      </c>
      <c r="D98" s="3">
        <v>0.361432</v>
      </c>
      <c r="E98" s="5">
        <f>0.5+SUM(B99:B$109)/B98</f>
        <v>2.1135931576727907</v>
      </c>
      <c r="G98" s="1">
        <v>93</v>
      </c>
      <c r="H98" s="2">
        <f t="shared" si="19"/>
        <v>548.3217085324552</v>
      </c>
      <c r="I98" s="2">
        <f t="shared" si="15"/>
        <v>180.53656749943647</v>
      </c>
      <c r="J98" s="3">
        <v>0.329253</v>
      </c>
      <c r="K98" s="5">
        <f>0.5+SUM(H99:H$109)/H98</f>
        <v>2.2524358956130444</v>
      </c>
      <c r="M98" s="1">
        <v>93</v>
      </c>
      <c r="N98" s="2">
        <f t="shared" si="20"/>
        <v>7386.031576169723</v>
      </c>
      <c r="O98" s="2">
        <f t="shared" si="16"/>
        <v>1705.7522902953644</v>
      </c>
      <c r="P98" s="3">
        <v>0.230943</v>
      </c>
      <c r="Q98" s="5">
        <f>0.5+SUM(N99:N$109)/N98</f>
        <v>2.9780896357614433</v>
      </c>
      <c r="S98" s="1">
        <v>93</v>
      </c>
      <c r="T98" s="7">
        <v>13461</v>
      </c>
      <c r="U98" s="2">
        <f t="shared" si="17"/>
        <v>2895.99954</v>
      </c>
      <c r="V98" s="3">
        <f t="shared" si="21"/>
        <v>0.21514</v>
      </c>
      <c r="W98" s="5">
        <f>0.5+SUM(T99:T$109)/T98</f>
        <v>3.2874600698313645</v>
      </c>
    </row>
    <row r="99" spans="1:23" ht="12.75">
      <c r="A99" s="1">
        <v>94</v>
      </c>
      <c r="B99" s="2">
        <f t="shared" si="18"/>
        <v>116.51336525837772</v>
      </c>
      <c r="C99" s="2">
        <f t="shared" si="14"/>
        <v>46.18881082255239</v>
      </c>
      <c r="D99" s="3">
        <v>0.396425</v>
      </c>
      <c r="E99" s="5">
        <f>0.5+SUM(B100:B$109)/B99</f>
        <v>2.02689323247139</v>
      </c>
      <c r="G99" s="1">
        <v>94</v>
      </c>
      <c r="H99" s="2">
        <f t="shared" si="19"/>
        <v>367.7851410330187</v>
      </c>
      <c r="I99" s="2">
        <f t="shared" si="15"/>
        <v>136.89183620333574</v>
      </c>
      <c r="J99" s="3">
        <v>0.372206</v>
      </c>
      <c r="K99" s="5">
        <f>0.5+SUM(H100:H$109)/H99</f>
        <v>2.112663039287607</v>
      </c>
      <c r="M99" s="1">
        <v>94</v>
      </c>
      <c r="N99" s="2">
        <f t="shared" si="20"/>
        <v>5680.279285874359</v>
      </c>
      <c r="O99" s="2">
        <f t="shared" si="16"/>
        <v>1456.9745959889153</v>
      </c>
      <c r="P99" s="3">
        <v>0.256497</v>
      </c>
      <c r="Q99" s="5">
        <f>0.5+SUM(N100:N$109)/N99</f>
        <v>2.7222444315069545</v>
      </c>
      <c r="S99" s="1">
        <v>94</v>
      </c>
      <c r="T99" s="7">
        <v>10565</v>
      </c>
      <c r="U99" s="2">
        <f t="shared" si="17"/>
        <v>2476.96425</v>
      </c>
      <c r="V99" s="3">
        <f t="shared" si="21"/>
        <v>0.23445</v>
      </c>
      <c r="W99" s="5">
        <f>0.5+SUM(T100:T$109)/T99</f>
        <v>3.051538097491718</v>
      </c>
    </row>
    <row r="100" spans="1:23" ht="12.75">
      <c r="A100" s="1">
        <v>95</v>
      </c>
      <c r="B100" s="2">
        <f t="shared" si="18"/>
        <v>70.32455443582532</v>
      </c>
      <c r="C100" s="2">
        <f t="shared" si="14"/>
        <v>25.918888107422216</v>
      </c>
      <c r="D100" s="3">
        <v>0.368561</v>
      </c>
      <c r="E100" s="5">
        <f>0.5+SUM(B101:B$109)/B100</f>
        <v>2.0297489665267623</v>
      </c>
      <c r="G100" s="1">
        <v>95</v>
      </c>
      <c r="H100" s="2">
        <f t="shared" si="19"/>
        <v>230.89330482968296</v>
      </c>
      <c r="I100" s="2">
        <f t="shared" si="15"/>
        <v>86.97496810298844</v>
      </c>
      <c r="J100" s="3">
        <v>0.376689</v>
      </c>
      <c r="K100" s="5">
        <f>0.5+SUM(H101:H$109)/H100</f>
        <v>2.0687774003695587</v>
      </c>
      <c r="M100" s="1">
        <v>95</v>
      </c>
      <c r="N100" s="2">
        <f t="shared" si="20"/>
        <v>4223.304689885444</v>
      </c>
      <c r="O100" s="2">
        <f t="shared" si="16"/>
        <v>1275.3197638140873</v>
      </c>
      <c r="P100" s="3">
        <v>0.301972</v>
      </c>
      <c r="Q100" s="5">
        <f>0.5+SUM(N101:N$109)/N100</f>
        <v>2.488884283596642</v>
      </c>
      <c r="S100" s="1">
        <v>95</v>
      </c>
      <c r="T100" s="7">
        <v>8088</v>
      </c>
      <c r="U100" s="2">
        <f t="shared" si="17"/>
        <v>2044.96992</v>
      </c>
      <c r="V100" s="3">
        <f t="shared" si="21"/>
        <v>0.25284</v>
      </c>
      <c r="W100" s="5">
        <f>0.5+SUM(T101:T$109)/T100</f>
        <v>2.8329624134520275</v>
      </c>
    </row>
    <row r="101" spans="1:23" ht="12.75">
      <c r="A101" s="1">
        <v>96</v>
      </c>
      <c r="B101" s="2">
        <f t="shared" si="18"/>
        <v>44.4056663284031</v>
      </c>
      <c r="C101" s="2">
        <f aca="true" t="shared" si="22" ref="C101:C109">B101*D101</f>
        <v>16.23484482666316</v>
      </c>
      <c r="D101" s="3">
        <v>0.365603</v>
      </c>
      <c r="E101" s="5">
        <f>0.5+SUM(B102:B$109)/B101</f>
        <v>1.9226393468359761</v>
      </c>
      <c r="G101" s="1">
        <v>96</v>
      </c>
      <c r="H101" s="2">
        <f t="shared" si="19"/>
        <v>143.91833672669452</v>
      </c>
      <c r="I101" s="2">
        <f aca="true" t="shared" si="23" ref="I101:I109">H101*J101</f>
        <v>47.64646806675985</v>
      </c>
      <c r="J101" s="3">
        <v>0.331066</v>
      </c>
      <c r="K101" s="5">
        <f>0.5+SUM(H102:H$109)/H101</f>
        <v>2.01684536350162</v>
      </c>
      <c r="M101" s="1">
        <v>96</v>
      </c>
      <c r="N101" s="2">
        <f t="shared" si="20"/>
        <v>2947.9849260713563</v>
      </c>
      <c r="O101" s="2">
        <f aca="true" t="shared" si="24" ref="O101:O109">N101*P101</f>
        <v>964.2357535741975</v>
      </c>
      <c r="P101" s="3">
        <v>0.327083</v>
      </c>
      <c r="Q101" s="5">
        <f>0.5+SUM(N102:N$109)/N101</f>
        <v>2.349290119589246</v>
      </c>
      <c r="S101" s="1">
        <v>96</v>
      </c>
      <c r="T101" s="7">
        <v>6043</v>
      </c>
      <c r="U101" s="2">
        <f t="shared" si="17"/>
        <v>1656.0237200000001</v>
      </c>
      <c r="V101" s="3">
        <f t="shared" si="21"/>
        <v>0.27404</v>
      </c>
      <c r="W101" s="5">
        <f>0.5+SUM(T102:T$109)/T101</f>
        <v>2.622455733907</v>
      </c>
    </row>
    <row r="102" spans="1:23" ht="12.75">
      <c r="A102" s="1">
        <v>97</v>
      </c>
      <c r="B102" s="2">
        <f aca="true" t="shared" si="25" ref="B102:B109">B101-C101</f>
        <v>28.17082150173994</v>
      </c>
      <c r="C102" s="2">
        <f t="shared" si="22"/>
        <v>11.366447571986535</v>
      </c>
      <c r="D102" s="3">
        <v>0.403483</v>
      </c>
      <c r="E102" s="5">
        <f>0.5+SUM(B103:B$109)/B102</f>
        <v>1.7425064223758566</v>
      </c>
      <c r="G102" s="1">
        <v>97</v>
      </c>
      <c r="H102" s="2">
        <f aca="true" t="shared" si="26" ref="H102:H109">H101-I101</f>
        <v>96.27186865993467</v>
      </c>
      <c r="I102" s="2">
        <f t="shared" si="23"/>
        <v>35.756238467117676</v>
      </c>
      <c r="J102" s="3">
        <v>0.371409</v>
      </c>
      <c r="K102" s="5">
        <f>0.5+SUM(H103:H$109)/H102</f>
        <v>1.7675560870005416</v>
      </c>
      <c r="M102" s="1">
        <v>97</v>
      </c>
      <c r="N102" s="2">
        <f aca="true" t="shared" si="27" ref="N102:N109">N101-O101</f>
        <v>1983.7491724971587</v>
      </c>
      <c r="O102" s="2">
        <f t="shared" si="24"/>
        <v>676.896876388653</v>
      </c>
      <c r="P102" s="3">
        <v>0.341221</v>
      </c>
      <c r="Q102" s="5">
        <f>0.5+SUM(N103:N$109)/N102</f>
        <v>2.248169714228123</v>
      </c>
      <c r="S102" s="1">
        <v>97</v>
      </c>
      <c r="T102" s="7">
        <v>4387</v>
      </c>
      <c r="U102" s="2">
        <f t="shared" si="17"/>
        <v>1322.98759</v>
      </c>
      <c r="V102" s="3">
        <f t="shared" si="21"/>
        <v>0.30157</v>
      </c>
      <c r="W102" s="5">
        <f>0.5+SUM(T103:T$109)/T102</f>
        <v>2.4236380214269433</v>
      </c>
    </row>
    <row r="103" spans="1:23" ht="12.75">
      <c r="A103" s="1">
        <v>98</v>
      </c>
      <c r="B103" s="2">
        <f t="shared" si="25"/>
        <v>16.804373929753403</v>
      </c>
      <c r="C103" s="2">
        <f t="shared" si="22"/>
        <v>7.713426090617899</v>
      </c>
      <c r="D103" s="3">
        <v>0.459013</v>
      </c>
      <c r="E103" s="5">
        <f>0.5+SUM(B104:B$109)/B103</f>
        <v>1.5829354777413829</v>
      </c>
      <c r="G103" s="1">
        <v>98</v>
      </c>
      <c r="H103" s="2">
        <f t="shared" si="26"/>
        <v>60.51563019281699</v>
      </c>
      <c r="I103" s="2">
        <f t="shared" si="23"/>
        <v>26.28538758366141</v>
      </c>
      <c r="J103" s="3">
        <v>0.434357</v>
      </c>
      <c r="K103" s="5">
        <f>0.5+SUM(H104:H$109)/H103</f>
        <v>1.5165037154533576</v>
      </c>
      <c r="M103" s="1">
        <v>98</v>
      </c>
      <c r="N103" s="2">
        <f t="shared" si="27"/>
        <v>1306.8522961085057</v>
      </c>
      <c r="O103" s="2">
        <f t="shared" si="24"/>
        <v>438.1862680328859</v>
      </c>
      <c r="P103" s="3">
        <v>0.335299</v>
      </c>
      <c r="Q103" s="5">
        <f>0.5+SUM(N104:N$109)/N103</f>
        <v>2.153651246059943</v>
      </c>
      <c r="S103" s="1">
        <v>98</v>
      </c>
      <c r="T103" s="7">
        <v>3064</v>
      </c>
      <c r="U103" s="2">
        <f t="shared" si="17"/>
        <v>1007.99472</v>
      </c>
      <c r="V103" s="3">
        <f t="shared" si="21"/>
        <v>0.32898</v>
      </c>
      <c r="W103" s="5">
        <f>0.5+SUM(T104:T$109)/T103</f>
        <v>2.254242819843342</v>
      </c>
    </row>
    <row r="104" spans="1:23" ht="12.75">
      <c r="A104" s="1">
        <v>99</v>
      </c>
      <c r="B104" s="2">
        <f t="shared" si="25"/>
        <v>9.090947839135504</v>
      </c>
      <c r="C104" s="2">
        <f t="shared" si="22"/>
        <v>4.491591871725196</v>
      </c>
      <c r="D104" s="3">
        <v>0.494073</v>
      </c>
      <c r="E104" s="5">
        <f>0.5+SUM(B105:B$109)/B104</f>
        <v>1.5017772658887976</v>
      </c>
      <c r="G104" s="1">
        <v>99</v>
      </c>
      <c r="H104" s="2">
        <f t="shared" si="26"/>
        <v>34.23024260915558</v>
      </c>
      <c r="I104" s="2">
        <f t="shared" si="23"/>
        <v>18.715316686070597</v>
      </c>
      <c r="J104" s="3">
        <v>0.546748</v>
      </c>
      <c r="K104" s="5">
        <f>0.5+SUM(H105:H$109)/H104</f>
        <v>1.2970764518492364</v>
      </c>
      <c r="M104" s="1">
        <v>99</v>
      </c>
      <c r="N104" s="2">
        <f t="shared" si="27"/>
        <v>868.6660280756198</v>
      </c>
      <c r="O104" s="2">
        <f t="shared" si="24"/>
        <v>328.3696572690335</v>
      </c>
      <c r="P104" s="3">
        <v>0.378016</v>
      </c>
      <c r="Q104" s="5">
        <f>0.5+SUM(N105:N$109)/N104</f>
        <v>1.9878121833124114</v>
      </c>
      <c r="S104" s="1">
        <v>99</v>
      </c>
      <c r="T104" s="7">
        <v>2056</v>
      </c>
      <c r="U104" s="2">
        <f t="shared" si="17"/>
        <v>702.0006400000001</v>
      </c>
      <c r="V104" s="3">
        <f t="shared" si="21"/>
        <v>0.34144</v>
      </c>
      <c r="W104" s="5">
        <f>0.5+SUM(T105:T$109)/T104</f>
        <v>2.1142996108949417</v>
      </c>
    </row>
    <row r="105" spans="1:23" ht="12.75">
      <c r="A105" s="1">
        <v>100</v>
      </c>
      <c r="B105" s="2">
        <f t="shared" si="25"/>
        <v>4.599355967410308</v>
      </c>
      <c r="C105" s="2">
        <f t="shared" si="22"/>
        <v>2.2320444542043854</v>
      </c>
      <c r="D105" s="3">
        <v>0.485295</v>
      </c>
      <c r="E105" s="5">
        <f>0.5+SUM(B106:B$109)/B105</f>
        <v>1.4800826322548457</v>
      </c>
      <c r="G105" s="1">
        <v>100</v>
      </c>
      <c r="H105" s="2">
        <f t="shared" si="26"/>
        <v>15.514925923084984</v>
      </c>
      <c r="I105" s="2">
        <f t="shared" si="23"/>
        <v>8.80115202838842</v>
      </c>
      <c r="J105" s="3">
        <v>0.56727</v>
      </c>
      <c r="K105" s="5">
        <f>0.5+SUM(H106:H$109)/H105</f>
        <v>1.2585723876546298</v>
      </c>
      <c r="M105" s="1">
        <v>100</v>
      </c>
      <c r="N105" s="2">
        <f t="shared" si="27"/>
        <v>540.2963708065863</v>
      </c>
      <c r="O105" s="2">
        <f t="shared" si="24"/>
        <v>195.73370654847284</v>
      </c>
      <c r="P105" s="3">
        <v>0.362271</v>
      </c>
      <c r="Q105" s="5">
        <f>0.5+SUM(N106:N$109)/N105</f>
        <v>1.8920425337507263</v>
      </c>
      <c r="S105" s="1">
        <v>100</v>
      </c>
      <c r="T105" s="7">
        <v>1354</v>
      </c>
      <c r="U105" s="2">
        <f t="shared" si="17"/>
        <v>480.00654</v>
      </c>
      <c r="V105" s="3">
        <f t="shared" si="21"/>
        <v>0.35451</v>
      </c>
      <c r="W105" s="5">
        <f>0.5+SUM(T106:T$109)/T105</f>
        <v>1.951255539143279</v>
      </c>
    </row>
    <row r="106" spans="1:23" ht="12.75">
      <c r="A106" s="1">
        <v>101</v>
      </c>
      <c r="B106" s="2">
        <f t="shared" si="25"/>
        <v>2.367311513205923</v>
      </c>
      <c r="C106" s="2">
        <f t="shared" si="22"/>
        <v>1.1244753360843267</v>
      </c>
      <c r="D106" s="3">
        <v>0.475001</v>
      </c>
      <c r="E106" s="5">
        <f>0.5+SUM(B107:B$109)/B106</f>
        <v>1.4041638069473694</v>
      </c>
      <c r="G106" s="1">
        <v>101</v>
      </c>
      <c r="H106" s="2">
        <f t="shared" si="26"/>
        <v>6.713773894696564</v>
      </c>
      <c r="I106" s="2">
        <f t="shared" si="23"/>
        <v>4.50203521924499</v>
      </c>
      <c r="J106" s="3">
        <v>0.670567</v>
      </c>
      <c r="K106" s="5">
        <f>0.5+SUM(H107:H$109)/H106</f>
        <v>1.2529923685777047</v>
      </c>
      <c r="M106" s="1">
        <v>101</v>
      </c>
      <c r="N106" s="2">
        <f t="shared" si="27"/>
        <v>344.5626642581135</v>
      </c>
      <c r="O106" s="2">
        <f t="shared" si="24"/>
        <v>123.16564715238397</v>
      </c>
      <c r="P106" s="3">
        <v>0.357455</v>
      </c>
      <c r="Q106" s="5">
        <f>0.5+SUM(N107:N$109)/N106</f>
        <v>1.6828120310519452</v>
      </c>
      <c r="S106" s="1">
        <v>101</v>
      </c>
      <c r="T106" s="7">
        <v>874</v>
      </c>
      <c r="U106" s="2">
        <f t="shared" si="17"/>
        <v>329.99618000000004</v>
      </c>
      <c r="V106" s="3">
        <f t="shared" si="21"/>
        <v>0.37757</v>
      </c>
      <c r="W106" s="5">
        <f>0.5+SUM(T107:T$109)/T106</f>
        <v>1.7482837528604118</v>
      </c>
    </row>
    <row r="107" spans="1:23" ht="12.75">
      <c r="A107" s="1">
        <v>102</v>
      </c>
      <c r="B107" s="2">
        <f t="shared" si="25"/>
        <v>1.2428361771215963</v>
      </c>
      <c r="C107" s="2">
        <f t="shared" si="22"/>
        <v>0.6214193313969754</v>
      </c>
      <c r="D107" s="3">
        <v>0.500001</v>
      </c>
      <c r="E107" s="5">
        <f>0.5+SUM(B108:B$109)/B107</f>
        <v>1.222220055557</v>
      </c>
      <c r="G107" s="1">
        <v>102</v>
      </c>
      <c r="H107" s="2">
        <f t="shared" si="26"/>
        <v>2.2117386754515733</v>
      </c>
      <c r="I107" s="2">
        <f t="shared" si="23"/>
        <v>0.6319180687019444</v>
      </c>
      <c r="J107" s="3">
        <v>0.285711</v>
      </c>
      <c r="K107" s="5">
        <f>0.5+SUM(H108:H$109)/H107</f>
        <v>1.7857223428670002</v>
      </c>
      <c r="M107" s="1">
        <v>102</v>
      </c>
      <c r="N107" s="2">
        <f t="shared" si="27"/>
        <v>221.39701710572953</v>
      </c>
      <c r="O107" s="2">
        <f t="shared" si="24"/>
        <v>99.95433270974083</v>
      </c>
      <c r="P107" s="3">
        <v>0.451471</v>
      </c>
      <c r="Q107" s="5">
        <f>0.5+SUM(N108:N$109)/N107</f>
        <v>1.34082364823</v>
      </c>
      <c r="S107" s="1">
        <v>102</v>
      </c>
      <c r="T107" s="7">
        <v>544</v>
      </c>
      <c r="U107" s="2">
        <f t="shared" si="17"/>
        <v>208.99936</v>
      </c>
      <c r="V107" s="3">
        <f t="shared" si="21"/>
        <v>0.38419</v>
      </c>
      <c r="W107" s="5">
        <f>0.5+SUM(T108:T$109)/T107</f>
        <v>1.505514705882353</v>
      </c>
    </row>
    <row r="108" spans="1:23" ht="12.75">
      <c r="A108" s="1">
        <v>103</v>
      </c>
      <c r="B108" s="2">
        <f t="shared" si="25"/>
        <v>0.621416845724621</v>
      </c>
      <c r="C108" s="2">
        <f t="shared" si="22"/>
        <v>0.34523247856023326</v>
      </c>
      <c r="D108" s="3">
        <v>0.555557</v>
      </c>
      <c r="E108" s="5">
        <f>0.5+SUM(B109:B$109)/B108</f>
        <v>0.9444429999999999</v>
      </c>
      <c r="G108" s="1">
        <v>103</v>
      </c>
      <c r="H108" s="2">
        <f t="shared" si="26"/>
        <v>1.579820606749629</v>
      </c>
      <c r="I108" s="2">
        <f t="shared" si="23"/>
        <v>0.3159593818881056</v>
      </c>
      <c r="J108" s="3">
        <v>0.199997</v>
      </c>
      <c r="K108" s="5">
        <f>0.5+SUM(H109:H$109)/H108</f>
        <v>1.300003</v>
      </c>
      <c r="M108" s="1">
        <v>103</v>
      </c>
      <c r="N108" s="2">
        <f t="shared" si="27"/>
        <v>121.4426843959887</v>
      </c>
      <c r="O108" s="2">
        <f t="shared" si="24"/>
        <v>56.729521161898205</v>
      </c>
      <c r="P108" s="3">
        <v>0.46713</v>
      </c>
      <c r="Q108" s="5">
        <f>0.5+SUM(N109:N$109)/N108</f>
        <v>1.03287</v>
      </c>
      <c r="S108" s="1">
        <v>103</v>
      </c>
      <c r="T108" s="7">
        <v>335</v>
      </c>
      <c r="U108" s="2">
        <f t="shared" si="17"/>
        <v>122.9986</v>
      </c>
      <c r="V108" s="3">
        <f t="shared" si="21"/>
        <v>0.36716</v>
      </c>
      <c r="W108" s="5">
        <f>0.5+SUM(T109:T$109)/T108</f>
        <v>1.1328358208955223</v>
      </c>
    </row>
    <row r="109" spans="1:23" ht="12.75">
      <c r="A109" s="1">
        <v>104</v>
      </c>
      <c r="B109" s="2">
        <f t="shared" si="25"/>
        <v>0.2761843671643877</v>
      </c>
      <c r="C109" s="2">
        <f t="shared" si="22"/>
        <v>0.2761843671643877</v>
      </c>
      <c r="D109" s="3">
        <v>1</v>
      </c>
      <c r="E109" s="5">
        <f>0.5+SUM(B$109:B110)/B109</f>
        <v>1.5</v>
      </c>
      <c r="G109" s="1">
        <v>104</v>
      </c>
      <c r="H109" s="2">
        <f t="shared" si="26"/>
        <v>1.2638612248615235</v>
      </c>
      <c r="I109" s="2">
        <f t="shared" si="23"/>
        <v>1.2638612248615235</v>
      </c>
      <c r="J109" s="3">
        <v>1</v>
      </c>
      <c r="K109" s="5">
        <f>0.5+SUM(H$109:H110)/H109</f>
        <v>1.5</v>
      </c>
      <c r="M109" s="1">
        <v>104</v>
      </c>
      <c r="N109" s="2">
        <f t="shared" si="27"/>
        <v>64.7131632340905</v>
      </c>
      <c r="O109" s="2">
        <f t="shared" si="24"/>
        <v>27.374703458632027</v>
      </c>
      <c r="P109" s="3">
        <v>0.423016</v>
      </c>
      <c r="Q109" s="5">
        <f>0.5+SUM(N$109:N110)/N109</f>
        <v>1.5</v>
      </c>
      <c r="S109" s="1">
        <v>104</v>
      </c>
      <c r="T109" s="7">
        <v>212</v>
      </c>
      <c r="U109" s="2">
        <f t="shared" si="17"/>
        <v>212</v>
      </c>
      <c r="V109" s="3">
        <f t="shared" si="21"/>
        <v>1</v>
      </c>
      <c r="W109" s="5">
        <f>0.5+SUM(T$109:T110)/T109</f>
        <v>1.5</v>
      </c>
    </row>
    <row r="110" spans="5:23" ht="12.75">
      <c r="E110" s="5"/>
      <c r="K110" s="5"/>
      <c r="Q110" s="5"/>
      <c r="S110" s="1"/>
      <c r="T110" s="8">
        <v>0</v>
      </c>
      <c r="W110" s="5"/>
    </row>
    <row r="111" spans="5:23" ht="12.75">
      <c r="E111" s="5"/>
      <c r="K111" s="5"/>
      <c r="Q111" s="5"/>
      <c r="S111" s="1"/>
      <c r="W111" s="5"/>
    </row>
    <row r="112" spans="1:20" ht="12.75">
      <c r="A112" s="1" t="s">
        <v>5</v>
      </c>
      <c r="B112" s="6">
        <f>A58+(B58-50000)/(B58-B59)</f>
        <v>53.88670806561849</v>
      </c>
      <c r="G112" s="1" t="s">
        <v>5</v>
      </c>
      <c r="H112" s="6">
        <f>G74+(H74-50000)/(H74-H75)</f>
        <v>69.4229475442043</v>
      </c>
      <c r="M112" s="1" t="s">
        <v>5</v>
      </c>
      <c r="N112" s="6">
        <f>M84+(N84-50000)/(N84-N85)</f>
        <v>79.21393463848368</v>
      </c>
      <c r="S112" s="1" t="s">
        <v>5</v>
      </c>
      <c r="T112" s="6">
        <f>S84+(T84-50000)/(T84-T85)</f>
        <v>83.46633126934985</v>
      </c>
    </row>
  </sheetData>
  <sheetProtection/>
  <mergeCells count="4">
    <mergeCell ref="G3:K3"/>
    <mergeCell ref="M3:Q3"/>
    <mergeCell ref="A3:E3"/>
    <mergeCell ref="S3:W3"/>
  </mergeCells>
  <printOptions/>
  <pageMargins left="0.787401575" right="0.787401575" top="0.984251969" bottom="0.984251969" header="0.4921259845" footer="0.4921259845"/>
  <pageSetup horizontalDpi="300" verticalDpi="3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Université Paris 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UP1</dc:creator>
  <cp:keywords/>
  <dc:description/>
  <cp:lastModifiedBy>User</cp:lastModifiedBy>
  <cp:lastPrinted>2007-11-27T08:53:31Z</cp:lastPrinted>
  <dcterms:created xsi:type="dcterms:W3CDTF">2005-11-05T22:29:18Z</dcterms:created>
  <dcterms:modified xsi:type="dcterms:W3CDTF">2021-01-18T17:01:10Z</dcterms:modified>
  <cp:category/>
  <cp:version/>
  <cp:contentType/>
  <cp:contentStatus/>
</cp:coreProperties>
</file>