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niversité\ENSEIGNEMENTS\IDUP 2019_2020\L3 Evolution des comportements démographiques\S2_Table de mortalité (2)\"/>
    </mc:Choice>
  </mc:AlternateContent>
  <xr:revisionPtr revIDLastSave="0" documentId="13_ncr:1_{349B24DF-8046-426A-AB2F-7EF61940BCC9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life table" sheetId="2" r:id="rId1"/>
    <sheet name="Table abrégé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3" l="1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4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L5" i="3"/>
  <c r="K5" i="3"/>
  <c r="L4" i="3"/>
  <c r="K4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4" i="3"/>
  <c r="C4" i="3"/>
</calcChain>
</file>

<file path=xl/sharedStrings.xml><?xml version="1.0" encoding="utf-8"?>
<sst xmlns="http://schemas.openxmlformats.org/spreadsheetml/2006/main" count="44" uniqueCount="15">
  <si>
    <t>S(x)</t>
  </si>
  <si>
    <t>E(x)</t>
  </si>
  <si>
    <t xml:space="preserve">Age </t>
  </si>
  <si>
    <t>Hommes</t>
  </si>
  <si>
    <t>Femmes</t>
  </si>
  <si>
    <t>Les deux sexes</t>
  </si>
  <si>
    <t xml:space="preserve">Champ : France métropolitaine </t>
  </si>
  <si>
    <t>S(x) : Survivants à l'âge x</t>
  </si>
  <si>
    <t>E(x) : Espérance de vie à l'âge x</t>
  </si>
  <si>
    <t>N.B. Les indicateurs concernant les hommes à partir de 100 ans sont à utiliser avec précaution en raison des effectifs faibles de centenaires.</t>
  </si>
  <si>
    <t>Source : Insee, statistiques de l'état civil et estimations de population</t>
  </si>
  <si>
    <t>Table de mortalité 2015-2017</t>
  </si>
  <si>
    <t>Données provisoires arrêtées à fin décembre 2018</t>
  </si>
  <si>
    <t>D(x,x+a)</t>
  </si>
  <si>
    <r>
      <rPr>
        <b/>
        <vertAlign val="subscript"/>
        <sz val="9"/>
        <rFont val="Arial"/>
        <family val="2"/>
      </rPr>
      <t>a</t>
    </r>
    <r>
      <rPr>
        <b/>
        <sz val="9"/>
        <rFont val="Arial"/>
        <family val="2"/>
      </rPr>
      <t>q</t>
    </r>
    <r>
      <rPr>
        <b/>
        <vertAlign val="subscript"/>
        <sz val="9"/>
        <rFont val="Arial"/>
        <family val="2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</si>
</sst>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"/>
    <numFmt numFmtId="165" formatCode="#,##0&quot; &quot;"/>
    <numFmt numFmtId="166" formatCode="#,##0.0&quot; &quot;"/>
    <numFmt numFmtId="169" formatCode="#,##0.00000&quot; &quot;"/>
  </numFmts>
  <fonts count="7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9"/>
      <name val="Arial"/>
      <family val="2"/>
    </font>
    <font>
      <sz val="10"/>
      <color theme="2" tint="-9.9978637043366805E-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horizontal="right" wrapText="1"/>
    </xf>
    <xf numFmtId="2" fontId="2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/>
    <xf numFmtId="164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0" fontId="3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4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Alignment="1">
      <alignment horizontal="right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workbookViewId="0">
      <selection activeCell="J13" sqref="J13"/>
    </sheetView>
  </sheetViews>
  <sheetFormatPr baseColWidth="10" defaultRowHeight="12.75" x14ac:dyDescent="0.2"/>
  <cols>
    <col min="4" max="4" width="10.7109375" customWidth="1"/>
    <col min="5" max="5" width="10.140625" customWidth="1"/>
    <col min="6" max="7" width="10.5703125" customWidth="1"/>
  </cols>
  <sheetData>
    <row r="1" spans="1:8" x14ac:dyDescent="0.2">
      <c r="A1" s="5" t="s">
        <v>11</v>
      </c>
    </row>
    <row r="2" spans="1:8" ht="24" x14ac:dyDescent="0.2">
      <c r="A2" s="3"/>
      <c r="B2" s="4" t="s">
        <v>3</v>
      </c>
      <c r="C2" s="4" t="s">
        <v>3</v>
      </c>
      <c r="D2" s="4" t="s">
        <v>4</v>
      </c>
      <c r="E2" s="4" t="s">
        <v>4</v>
      </c>
      <c r="F2" s="4" t="s">
        <v>5</v>
      </c>
      <c r="G2" s="4" t="s">
        <v>5</v>
      </c>
    </row>
    <row r="3" spans="1:8" x14ac:dyDescent="0.2">
      <c r="A3" s="1" t="s">
        <v>2</v>
      </c>
      <c r="B3" s="1" t="s">
        <v>0</v>
      </c>
      <c r="C3" s="2" t="s">
        <v>1</v>
      </c>
      <c r="D3" s="1" t="s">
        <v>0</v>
      </c>
      <c r="E3" s="2" t="s">
        <v>1</v>
      </c>
      <c r="F3" s="1" t="s">
        <v>0</v>
      </c>
      <c r="G3" s="1" t="s">
        <v>1</v>
      </c>
    </row>
    <row r="4" spans="1:8" x14ac:dyDescent="0.2">
      <c r="A4" s="13">
        <v>0</v>
      </c>
      <c r="B4" s="7">
        <v>100000</v>
      </c>
      <c r="C4" s="6">
        <v>79.22</v>
      </c>
      <c r="D4" s="7">
        <v>100000</v>
      </c>
      <c r="E4" s="6">
        <v>85.29</v>
      </c>
      <c r="F4" s="7">
        <v>100000</v>
      </c>
      <c r="G4" s="6">
        <v>82.18</v>
      </c>
    </row>
    <row r="5" spans="1:8" x14ac:dyDescent="0.2">
      <c r="A5" s="13">
        <v>1</v>
      </c>
      <c r="B5" s="7">
        <v>99607</v>
      </c>
      <c r="C5" s="6">
        <v>78.52</v>
      </c>
      <c r="D5" s="7">
        <v>99683</v>
      </c>
      <c r="E5" s="6">
        <v>84.56</v>
      </c>
      <c r="F5" s="7">
        <v>99649</v>
      </c>
      <c r="G5" s="6">
        <v>81.47</v>
      </c>
    </row>
    <row r="6" spans="1:8" x14ac:dyDescent="0.2">
      <c r="A6" s="13">
        <v>5</v>
      </c>
      <c r="B6" s="7">
        <v>99537</v>
      </c>
      <c r="C6" s="6">
        <v>74.58</v>
      </c>
      <c r="D6" s="7">
        <v>99624</v>
      </c>
      <c r="E6" s="6">
        <v>80.61</v>
      </c>
      <c r="F6" s="7">
        <v>99584</v>
      </c>
      <c r="G6" s="6">
        <v>77.52</v>
      </c>
    </row>
    <row r="7" spans="1:8" x14ac:dyDescent="0.2">
      <c r="A7" s="13">
        <v>10</v>
      </c>
      <c r="B7" s="7">
        <v>99495</v>
      </c>
      <c r="C7" s="6">
        <v>69.61</v>
      </c>
      <c r="D7" s="7">
        <v>99590</v>
      </c>
      <c r="E7" s="6">
        <v>75.64</v>
      </c>
      <c r="F7" s="7">
        <v>99545</v>
      </c>
      <c r="G7" s="6">
        <v>72.55</v>
      </c>
    </row>
    <row r="8" spans="1:8" x14ac:dyDescent="0.2">
      <c r="A8" s="13">
        <v>15</v>
      </c>
      <c r="B8" s="7">
        <v>99445</v>
      </c>
      <c r="C8" s="6">
        <v>64.64</v>
      </c>
      <c r="D8" s="7">
        <v>99553</v>
      </c>
      <c r="E8" s="6">
        <v>70.67</v>
      </c>
      <c r="F8" s="7">
        <v>99501</v>
      </c>
      <c r="G8" s="6">
        <v>67.58</v>
      </c>
      <c r="H8" s="6"/>
    </row>
    <row r="9" spans="1:8" x14ac:dyDescent="0.2">
      <c r="A9" s="13">
        <v>20</v>
      </c>
      <c r="B9" s="7">
        <v>99283</v>
      </c>
      <c r="C9" s="6">
        <v>59.74</v>
      </c>
      <c r="D9" s="7">
        <v>99478</v>
      </c>
      <c r="E9" s="6">
        <v>65.72</v>
      </c>
      <c r="F9" s="7">
        <v>99380</v>
      </c>
      <c r="G9" s="6">
        <v>62.66</v>
      </c>
      <c r="H9" s="6"/>
    </row>
    <row r="10" spans="1:8" x14ac:dyDescent="0.2">
      <c r="A10" s="13">
        <v>25</v>
      </c>
      <c r="B10" s="7">
        <v>98992</v>
      </c>
      <c r="C10" s="6">
        <v>54.91</v>
      </c>
      <c r="D10" s="7">
        <v>99372</v>
      </c>
      <c r="E10" s="6">
        <v>60.78</v>
      </c>
      <c r="F10" s="7">
        <v>99182</v>
      </c>
      <c r="G10" s="6">
        <v>57.78</v>
      </c>
      <c r="H10" s="6"/>
    </row>
    <row r="11" spans="1:8" x14ac:dyDescent="0.2">
      <c r="A11" s="13">
        <v>30</v>
      </c>
      <c r="B11" s="7">
        <v>98647</v>
      </c>
      <c r="C11" s="6">
        <v>50.1</v>
      </c>
      <c r="D11" s="7">
        <v>99243</v>
      </c>
      <c r="E11" s="6">
        <v>55.86</v>
      </c>
      <c r="F11" s="7">
        <v>98937</v>
      </c>
      <c r="G11" s="6">
        <v>52.92</v>
      </c>
      <c r="H11" s="6"/>
    </row>
    <row r="12" spans="1:8" x14ac:dyDescent="0.2">
      <c r="A12" s="13">
        <v>35</v>
      </c>
      <c r="B12" s="7">
        <v>98223</v>
      </c>
      <c r="C12" s="6">
        <v>45.31</v>
      </c>
      <c r="D12" s="7">
        <v>99071</v>
      </c>
      <c r="E12" s="6">
        <v>50.95</v>
      </c>
      <c r="F12" s="7">
        <v>98633</v>
      </c>
      <c r="G12" s="6">
        <v>48.07</v>
      </c>
      <c r="H12" s="6"/>
    </row>
    <row r="13" spans="1:8" x14ac:dyDescent="0.2">
      <c r="A13" s="13">
        <v>40</v>
      </c>
      <c r="B13" s="7">
        <v>97651</v>
      </c>
      <c r="C13" s="6">
        <v>40.56</v>
      </c>
      <c r="D13" s="7">
        <v>98796</v>
      </c>
      <c r="E13" s="6">
        <v>46.09</v>
      </c>
      <c r="F13" s="7">
        <v>98203</v>
      </c>
      <c r="G13" s="6">
        <v>43.27</v>
      </c>
      <c r="H13" s="6"/>
    </row>
    <row r="14" spans="1:8" x14ac:dyDescent="0.2">
      <c r="A14" s="13">
        <v>45</v>
      </c>
      <c r="B14" s="7">
        <v>96777</v>
      </c>
      <c r="C14" s="6">
        <v>35.9</v>
      </c>
      <c r="D14" s="7">
        <v>98341</v>
      </c>
      <c r="E14" s="6">
        <v>41.29</v>
      </c>
      <c r="F14" s="7">
        <v>97533</v>
      </c>
      <c r="G14" s="6">
        <v>38.549999999999997</v>
      </c>
    </row>
    <row r="15" spans="1:8" x14ac:dyDescent="0.2">
      <c r="A15" s="13">
        <v>50</v>
      </c>
      <c r="B15" s="7">
        <v>95368</v>
      </c>
      <c r="C15" s="6">
        <v>31.4</v>
      </c>
      <c r="D15" s="7">
        <v>97571</v>
      </c>
      <c r="E15" s="6">
        <v>36.590000000000003</v>
      </c>
      <c r="F15" s="7">
        <v>96420</v>
      </c>
      <c r="G15" s="6">
        <v>33.96</v>
      </c>
    </row>
    <row r="16" spans="1:8" x14ac:dyDescent="0.2">
      <c r="A16" s="13">
        <v>55</v>
      </c>
      <c r="B16" s="7">
        <v>93168</v>
      </c>
      <c r="C16" s="6">
        <v>27.09</v>
      </c>
      <c r="D16" s="7">
        <v>96396</v>
      </c>
      <c r="E16" s="6">
        <v>32.01</v>
      </c>
      <c r="F16" s="7">
        <v>94697</v>
      </c>
      <c r="G16" s="6">
        <v>29.53</v>
      </c>
    </row>
    <row r="17" spans="1:7" x14ac:dyDescent="0.2">
      <c r="A17" s="10">
        <v>60</v>
      </c>
      <c r="B17" s="12">
        <v>89674</v>
      </c>
      <c r="C17">
        <v>23.07</v>
      </c>
      <c r="D17" s="12">
        <v>94681</v>
      </c>
      <c r="E17">
        <v>27.54</v>
      </c>
      <c r="F17" s="12">
        <v>92038</v>
      </c>
      <c r="G17" s="11">
        <v>25.31</v>
      </c>
    </row>
    <row r="18" spans="1:7" x14ac:dyDescent="0.2">
      <c r="A18" s="10">
        <v>65</v>
      </c>
      <c r="B18" s="12">
        <v>84701</v>
      </c>
      <c r="C18">
        <v>19.27</v>
      </c>
      <c r="D18" s="12">
        <v>92335</v>
      </c>
      <c r="E18">
        <v>23.17</v>
      </c>
      <c r="F18" s="12">
        <v>88354</v>
      </c>
      <c r="G18" s="11">
        <v>21.26</v>
      </c>
    </row>
    <row r="19" spans="1:7" x14ac:dyDescent="0.2">
      <c r="A19" s="10">
        <v>70</v>
      </c>
      <c r="B19" s="12">
        <v>78425</v>
      </c>
      <c r="C19">
        <v>15.6</v>
      </c>
      <c r="D19" s="12">
        <v>89180</v>
      </c>
      <c r="E19">
        <v>18.899999999999999</v>
      </c>
      <c r="F19" s="12">
        <v>83611</v>
      </c>
      <c r="G19" s="11">
        <v>17.32</v>
      </c>
    </row>
    <row r="20" spans="1:7" x14ac:dyDescent="0.2">
      <c r="A20" s="10">
        <v>75</v>
      </c>
      <c r="B20" s="12">
        <v>70271</v>
      </c>
      <c r="C20">
        <v>12.11</v>
      </c>
      <c r="D20" s="12">
        <v>84507</v>
      </c>
      <c r="E20">
        <v>14.79</v>
      </c>
      <c r="F20" s="12">
        <v>77155</v>
      </c>
      <c r="G20" s="11">
        <v>13.54</v>
      </c>
    </row>
    <row r="21" spans="1:7" x14ac:dyDescent="0.2">
      <c r="A21" s="10">
        <v>80</v>
      </c>
      <c r="B21" s="12">
        <v>59113</v>
      </c>
      <c r="C21">
        <v>8.91</v>
      </c>
      <c r="D21" s="12">
        <v>77020</v>
      </c>
      <c r="E21">
        <v>10.97</v>
      </c>
      <c r="F21" s="12">
        <v>67772</v>
      </c>
      <c r="G21" s="11">
        <v>10.050000000000001</v>
      </c>
    </row>
    <row r="22" spans="1:7" x14ac:dyDescent="0.2">
      <c r="A22" s="10">
        <v>85</v>
      </c>
      <c r="B22" s="12">
        <v>43311</v>
      </c>
      <c r="C22">
        <v>6.21</v>
      </c>
      <c r="D22" s="12">
        <v>64001</v>
      </c>
      <c r="E22">
        <v>7.65</v>
      </c>
      <c r="F22" s="12">
        <v>53305</v>
      </c>
      <c r="G22" s="11">
        <v>7.05</v>
      </c>
    </row>
    <row r="23" spans="1:7" x14ac:dyDescent="0.2">
      <c r="A23" s="10">
        <v>90</v>
      </c>
      <c r="B23" s="12">
        <v>23898</v>
      </c>
      <c r="C23">
        <v>4.21</v>
      </c>
      <c r="D23" s="12">
        <v>43122</v>
      </c>
      <c r="E23">
        <v>5.07</v>
      </c>
      <c r="F23" s="12">
        <v>33236</v>
      </c>
      <c r="G23" s="11">
        <v>4.76</v>
      </c>
    </row>
    <row r="24" spans="1:7" x14ac:dyDescent="0.2">
      <c r="A24" s="10">
        <v>95</v>
      </c>
      <c r="B24" s="12">
        <v>7964</v>
      </c>
      <c r="C24">
        <v>2.91</v>
      </c>
      <c r="D24" s="12">
        <v>19269</v>
      </c>
      <c r="E24">
        <v>3.32</v>
      </c>
      <c r="F24" s="12">
        <v>13544</v>
      </c>
      <c r="G24" s="11">
        <v>3.2</v>
      </c>
    </row>
    <row r="25" spans="1:7" x14ac:dyDescent="0.2">
      <c r="A25" s="10">
        <v>99</v>
      </c>
      <c r="B25" s="12">
        <v>1951</v>
      </c>
      <c r="C25">
        <v>2.41</v>
      </c>
      <c r="D25" s="12">
        <v>6322</v>
      </c>
      <c r="E25">
        <v>2.4300000000000002</v>
      </c>
      <c r="F25" s="12">
        <v>4138</v>
      </c>
      <c r="G25" s="11">
        <v>2.4300000000000002</v>
      </c>
    </row>
    <row r="26" spans="1:7" x14ac:dyDescent="0.2">
      <c r="A26" s="10">
        <v>100</v>
      </c>
      <c r="B26" s="12">
        <v>1257</v>
      </c>
      <c r="C26">
        <v>2.4</v>
      </c>
      <c r="D26" s="12">
        <v>4406</v>
      </c>
      <c r="E26">
        <v>2.27</v>
      </c>
      <c r="F26" s="12">
        <v>2844</v>
      </c>
      <c r="G26" s="11">
        <v>2.31</v>
      </c>
    </row>
    <row r="27" spans="1:7" x14ac:dyDescent="0.2">
      <c r="A27" s="10">
        <v>101</v>
      </c>
      <c r="B27">
        <v>807</v>
      </c>
      <c r="C27">
        <v>2.4500000000000002</v>
      </c>
      <c r="D27" s="12">
        <v>2939</v>
      </c>
      <c r="E27">
        <v>2.16</v>
      </c>
      <c r="F27" s="12">
        <v>1882</v>
      </c>
      <c r="G27">
        <v>2.23</v>
      </c>
    </row>
    <row r="28" spans="1:7" x14ac:dyDescent="0.2">
      <c r="A28" s="10">
        <v>102</v>
      </c>
      <c r="B28">
        <v>501</v>
      </c>
      <c r="C28">
        <v>2.63</v>
      </c>
      <c r="D28" s="12">
        <v>1874</v>
      </c>
      <c r="E28">
        <v>2.1</v>
      </c>
      <c r="F28" s="12">
        <v>1193</v>
      </c>
      <c r="G28">
        <v>2.23</v>
      </c>
    </row>
    <row r="29" spans="1:7" x14ac:dyDescent="0.2">
      <c r="A29" s="10">
        <v>103</v>
      </c>
      <c r="B29">
        <v>304</v>
      </c>
      <c r="C29">
        <v>2.96</v>
      </c>
      <c r="D29" s="12">
        <v>1177</v>
      </c>
      <c r="E29">
        <v>2.0499999999999998</v>
      </c>
      <c r="F29">
        <v>746</v>
      </c>
      <c r="G29">
        <v>2.2599999999999998</v>
      </c>
    </row>
    <row r="30" spans="1:7" x14ac:dyDescent="0.2">
      <c r="A30" s="10">
        <v>104</v>
      </c>
      <c r="B30">
        <v>193</v>
      </c>
      <c r="C30">
        <v>3.39</v>
      </c>
      <c r="D30">
        <v>722</v>
      </c>
      <c r="E30">
        <v>2.0299999999999998</v>
      </c>
      <c r="F30">
        <v>460</v>
      </c>
      <c r="G30">
        <v>2.35</v>
      </c>
    </row>
    <row r="32" spans="1:7" ht="51" x14ac:dyDescent="0.2">
      <c r="A32" s="8" t="s">
        <v>6</v>
      </c>
      <c r="B32" s="9"/>
      <c r="C32" s="9"/>
    </row>
    <row r="33" spans="1:3" ht="38.25" x14ac:dyDescent="0.2">
      <c r="A33" s="8" t="s">
        <v>7</v>
      </c>
      <c r="B33" s="9"/>
      <c r="C33" s="9"/>
    </row>
    <row r="34" spans="1:3" ht="51" x14ac:dyDescent="0.2">
      <c r="A34" s="8" t="s">
        <v>8</v>
      </c>
      <c r="B34" s="9"/>
      <c r="C34" s="9"/>
    </row>
    <row r="35" spans="1:3" ht="165.75" x14ac:dyDescent="0.2">
      <c r="A35" s="8" t="s">
        <v>9</v>
      </c>
      <c r="B35" s="9"/>
      <c r="C35" s="9"/>
    </row>
    <row r="36" spans="1:3" ht="102" x14ac:dyDescent="0.2">
      <c r="A36" s="8" t="s">
        <v>10</v>
      </c>
      <c r="B36" s="9"/>
      <c r="C36" s="9"/>
    </row>
    <row r="37" spans="1:3" ht="76.5" x14ac:dyDescent="0.2">
      <c r="A37" s="9" t="s">
        <v>12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tabSelected="1" workbookViewId="0">
      <selection activeCell="Q21" sqref="Q21"/>
    </sheetView>
  </sheetViews>
  <sheetFormatPr baseColWidth="10" defaultRowHeight="12.75" x14ac:dyDescent="0.2"/>
  <cols>
    <col min="6" max="8" width="10.7109375" customWidth="1"/>
    <col min="9" max="9" width="10.140625" customWidth="1"/>
    <col min="10" max="13" width="10.5703125" customWidth="1"/>
  </cols>
  <sheetData>
    <row r="1" spans="1:15" x14ac:dyDescent="0.2">
      <c r="A1" s="5" t="s">
        <v>11</v>
      </c>
    </row>
    <row r="2" spans="1:15" ht="24" x14ac:dyDescent="0.2">
      <c r="A2" s="3"/>
      <c r="B2" s="4" t="s">
        <v>3</v>
      </c>
      <c r="C2" s="4"/>
      <c r="D2" s="4"/>
      <c r="E2" s="4"/>
      <c r="F2" s="4" t="s">
        <v>4</v>
      </c>
      <c r="G2" s="4"/>
      <c r="H2" s="4"/>
      <c r="I2" s="4"/>
      <c r="J2" s="4" t="s">
        <v>5</v>
      </c>
      <c r="K2" s="4"/>
      <c r="L2" s="4"/>
      <c r="M2" s="4" t="s">
        <v>5</v>
      </c>
    </row>
    <row r="3" spans="1:15" ht="13.5" x14ac:dyDescent="0.25">
      <c r="A3" s="1" t="s">
        <v>2</v>
      </c>
      <c r="B3" s="1" t="s">
        <v>0</v>
      </c>
      <c r="C3" s="1" t="s">
        <v>13</v>
      </c>
      <c r="D3" s="1" t="s">
        <v>14</v>
      </c>
      <c r="E3" s="2" t="s">
        <v>1</v>
      </c>
      <c r="F3" s="1" t="s">
        <v>0</v>
      </c>
      <c r="G3" s="1" t="s">
        <v>13</v>
      </c>
      <c r="H3" s="1" t="s">
        <v>14</v>
      </c>
      <c r="I3" s="2" t="s">
        <v>1</v>
      </c>
      <c r="J3" s="1" t="s">
        <v>0</v>
      </c>
      <c r="K3" s="1" t="s">
        <v>13</v>
      </c>
      <c r="L3" s="1" t="s">
        <v>14</v>
      </c>
      <c r="M3" s="1" t="s">
        <v>1</v>
      </c>
    </row>
    <row r="4" spans="1:15" x14ac:dyDescent="0.2">
      <c r="A4" s="13">
        <v>0</v>
      </c>
      <c r="B4" s="7">
        <v>100000</v>
      </c>
      <c r="C4" s="7">
        <f>B4-B5</f>
        <v>393</v>
      </c>
      <c r="D4" s="18">
        <f>ROUND(1-B5/B4,5)</f>
        <v>3.9300000000000003E-3</v>
      </c>
      <c r="E4" s="17">
        <f>SUMPRODUCT($O4:$O$19,C4:C$19)/B4-$A4</f>
        <v>78.997979999999998</v>
      </c>
      <c r="F4" s="7">
        <v>100000</v>
      </c>
      <c r="G4" s="7">
        <f>F4-F5</f>
        <v>317</v>
      </c>
      <c r="H4" s="18">
        <f>ROUND(1-F5/F4,5)</f>
        <v>3.1700000000000001E-3</v>
      </c>
      <c r="I4" s="17">
        <f>SUMPRODUCT($O4:$O$19,G4:G$19)/F4-$A4</f>
        <v>85.149415000000005</v>
      </c>
      <c r="J4" s="7">
        <v>100000</v>
      </c>
      <c r="K4" s="7">
        <f>J4-J5</f>
        <v>351</v>
      </c>
      <c r="L4" s="18">
        <f>ROUND(1-J5/J4,5)</f>
        <v>3.5100000000000001E-3</v>
      </c>
      <c r="M4" s="17">
        <f>SUMPRODUCT($O4:$O$19,K4:K$19)/J4-$A4</f>
        <v>81.974204999999998</v>
      </c>
      <c r="O4" s="19">
        <f>AVERAGE(A4:A5)</f>
        <v>0.5</v>
      </c>
    </row>
    <row r="5" spans="1:15" x14ac:dyDescent="0.2">
      <c r="A5" s="13">
        <v>1</v>
      </c>
      <c r="B5" s="7">
        <v>99607</v>
      </c>
      <c r="C5" s="7">
        <f t="shared" ref="C5:C19" si="0">B5-B6</f>
        <v>70</v>
      </c>
      <c r="D5" s="18">
        <f t="shared" ref="D5:D19" si="1">ROUND(1-B6/B5,5)</f>
        <v>6.9999999999999999E-4</v>
      </c>
      <c r="E5" s="17">
        <f>SUMPRODUCT($O5:$O$19,C5:C$19)/B5-$A5</f>
        <v>78.307694238356746</v>
      </c>
      <c r="F5" s="7">
        <v>99683</v>
      </c>
      <c r="G5" s="7">
        <f t="shared" ref="G5:G19" si="2">F5-F6</f>
        <v>59</v>
      </c>
      <c r="H5" s="18">
        <f t="shared" ref="H5:H19" si="3">ROUND(1-F6/F5,5)</f>
        <v>5.9000000000000003E-4</v>
      </c>
      <c r="I5" s="17">
        <f>SUMPRODUCT($O5:$O$19,G5:G$19)/F5-$A5</f>
        <v>84.418606984139728</v>
      </c>
      <c r="J5" s="7">
        <v>99649</v>
      </c>
      <c r="K5" s="7">
        <f t="shared" ref="K5:K19" si="4">J5-J6</f>
        <v>65</v>
      </c>
      <c r="L5" s="18">
        <f t="shared" ref="L5:L19" si="5">ROUND(1-J6/J5,5)</f>
        <v>6.4999999999999997E-4</v>
      </c>
      <c r="M5" s="17">
        <f>SUMPRODUCT($O5:$O$19,K5:K$19)/J5-$A5</f>
        <v>81.261186765547066</v>
      </c>
      <c r="O5" s="19">
        <f t="shared" ref="O5:O19" si="6">AVERAGE(A5:A6)</f>
        <v>3</v>
      </c>
    </row>
    <row r="6" spans="1:15" x14ac:dyDescent="0.2">
      <c r="A6" s="13">
        <v>5</v>
      </c>
      <c r="B6" s="7">
        <v>99537</v>
      </c>
      <c r="C6" s="7">
        <f t="shared" si="0"/>
        <v>254</v>
      </c>
      <c r="D6" s="18">
        <f t="shared" si="1"/>
        <v>2.5500000000000002E-3</v>
      </c>
      <c r="E6" s="17">
        <f>SUMPRODUCT($O6:$O$19,C6:C$19)/B6-$A6</f>
        <v>74.361358087947195</v>
      </c>
      <c r="F6" s="7">
        <v>99624</v>
      </c>
      <c r="G6" s="7">
        <f t="shared" si="2"/>
        <v>146</v>
      </c>
      <c r="H6" s="18">
        <f t="shared" si="3"/>
        <v>1.47E-3</v>
      </c>
      <c r="I6" s="17">
        <f>SUMPRODUCT($O6:$O$19,G6:G$19)/F6-$A6</f>
        <v>80.467417489761502</v>
      </c>
      <c r="J6" s="7">
        <v>99584</v>
      </c>
      <c r="K6" s="7">
        <f t="shared" si="4"/>
        <v>204</v>
      </c>
      <c r="L6" s="18">
        <f t="shared" si="5"/>
        <v>2.0500000000000002E-3</v>
      </c>
      <c r="M6" s="17">
        <f>SUMPRODUCT($O6:$O$19,K6:K$19)/J6-$A6</f>
        <v>77.312921754498717</v>
      </c>
      <c r="O6" s="19">
        <f t="shared" si="6"/>
        <v>12.5</v>
      </c>
    </row>
    <row r="7" spans="1:15" x14ac:dyDescent="0.2">
      <c r="A7" s="13">
        <v>20</v>
      </c>
      <c r="B7" s="7">
        <v>99283</v>
      </c>
      <c r="C7" s="7">
        <f t="shared" si="0"/>
        <v>1632</v>
      </c>
      <c r="D7" s="18">
        <f t="shared" si="1"/>
        <v>1.644E-2</v>
      </c>
      <c r="E7" s="17">
        <f>SUMPRODUCT($O7:$O$19,C7:C$19)/B7-$A7</f>
        <v>59.532412396885675</v>
      </c>
      <c r="F7" s="7">
        <v>99478</v>
      </c>
      <c r="G7" s="7">
        <f t="shared" si="2"/>
        <v>682</v>
      </c>
      <c r="H7" s="18">
        <f t="shared" si="3"/>
        <v>6.8599999999999998E-3</v>
      </c>
      <c r="I7" s="17">
        <f>SUMPRODUCT($O7:$O$19,G7:G$19)/F7-$A7</f>
        <v>65.574508936649309</v>
      </c>
      <c r="J7" s="7">
        <v>99380</v>
      </c>
      <c r="K7" s="7">
        <f t="shared" si="4"/>
        <v>1177</v>
      </c>
      <c r="L7" s="18">
        <f t="shared" si="5"/>
        <v>1.184E-2</v>
      </c>
      <c r="M7" s="17">
        <f>SUMPRODUCT($O7:$O$19,K7:K$19)/J7-$A7</f>
        <v>62.456228617428053</v>
      </c>
      <c r="N7" s="6"/>
      <c r="O7" s="19">
        <f t="shared" si="6"/>
        <v>30</v>
      </c>
    </row>
    <row r="8" spans="1:15" x14ac:dyDescent="0.2">
      <c r="A8" s="13">
        <v>40</v>
      </c>
      <c r="B8" s="7">
        <v>97651</v>
      </c>
      <c r="C8" s="7">
        <f t="shared" si="0"/>
        <v>7977</v>
      </c>
      <c r="D8" s="18">
        <f t="shared" si="1"/>
        <v>8.1689999999999999E-2</v>
      </c>
      <c r="E8" s="17">
        <f>SUMPRODUCT($O8:$O$19,C8:C$19)/B8-$A8</f>
        <v>40.360226725788777</v>
      </c>
      <c r="F8" s="7">
        <v>98796</v>
      </c>
      <c r="G8" s="7">
        <f t="shared" si="2"/>
        <v>4115</v>
      </c>
      <c r="H8" s="18">
        <f t="shared" si="3"/>
        <v>4.165E-2</v>
      </c>
      <c r="I8" s="17">
        <f>SUMPRODUCT($O8:$O$19,G8:G$19)/F8-$A8</f>
        <v>45.958146078788616</v>
      </c>
      <c r="J8" s="7">
        <v>98203</v>
      </c>
      <c r="K8" s="7">
        <f t="shared" si="4"/>
        <v>6165</v>
      </c>
      <c r="L8" s="18">
        <f t="shared" si="5"/>
        <v>6.2780000000000002E-2</v>
      </c>
      <c r="M8" s="17">
        <f>SUMPRODUCT($O8:$O$19,K8:K$19)/J8-$A8</f>
        <v>43.084936305408192</v>
      </c>
      <c r="N8" s="6"/>
      <c r="O8" s="19">
        <f t="shared" si="6"/>
        <v>50</v>
      </c>
    </row>
    <row r="9" spans="1:15" x14ac:dyDescent="0.2">
      <c r="A9" s="10">
        <v>60</v>
      </c>
      <c r="B9" s="12">
        <v>89674</v>
      </c>
      <c r="C9" s="7">
        <f t="shared" si="0"/>
        <v>4973</v>
      </c>
      <c r="D9" s="18">
        <f t="shared" si="1"/>
        <v>5.5460000000000002E-2</v>
      </c>
      <c r="E9" s="17">
        <f>SUMPRODUCT($O9:$O$19,C9:C$19)/B9-$A9</f>
        <v>23.060937395454644</v>
      </c>
      <c r="F9" s="12">
        <v>94681</v>
      </c>
      <c r="G9" s="7">
        <f t="shared" si="2"/>
        <v>2346</v>
      </c>
      <c r="H9" s="18">
        <f t="shared" si="3"/>
        <v>2.478E-2</v>
      </c>
      <c r="I9" s="17">
        <f>SUMPRODUCT($O9:$O$19,G9:G$19)/F9-$A9</f>
        <v>27.520949292888758</v>
      </c>
      <c r="J9" s="12">
        <v>92038</v>
      </c>
      <c r="K9" s="7">
        <f t="shared" si="4"/>
        <v>3684</v>
      </c>
      <c r="L9" s="18">
        <f t="shared" si="5"/>
        <v>4.0030000000000003E-2</v>
      </c>
      <c r="M9" s="17">
        <f>SUMPRODUCT($O9:$O$19,K9:K$19)/J9-$A9</f>
        <v>25.301071296638341</v>
      </c>
      <c r="O9" s="19">
        <f t="shared" si="6"/>
        <v>62.5</v>
      </c>
    </row>
    <row r="10" spans="1:15" x14ac:dyDescent="0.2">
      <c r="A10" s="10">
        <v>65</v>
      </c>
      <c r="B10" s="12">
        <v>84701</v>
      </c>
      <c r="C10" s="7">
        <f t="shared" si="0"/>
        <v>6276</v>
      </c>
      <c r="D10" s="18">
        <f t="shared" si="1"/>
        <v>7.4099999999999999E-2</v>
      </c>
      <c r="E10" s="17">
        <f>SUMPRODUCT($O10:$O$19,C10:C$19)/B10-$A10</f>
        <v>19.268119620783693</v>
      </c>
      <c r="F10" s="12">
        <v>92335</v>
      </c>
      <c r="G10" s="7">
        <f t="shared" si="2"/>
        <v>3155</v>
      </c>
      <c r="H10" s="18">
        <f t="shared" si="3"/>
        <v>3.4169999999999999E-2</v>
      </c>
      <c r="I10" s="17">
        <f>SUMPRODUCT($O10:$O$19,G10:G$19)/F10-$A10</f>
        <v>23.15666865219039</v>
      </c>
      <c r="J10" s="12">
        <v>88354</v>
      </c>
      <c r="K10" s="7">
        <f t="shared" si="4"/>
        <v>4743</v>
      </c>
      <c r="L10" s="18">
        <f t="shared" si="5"/>
        <v>5.3679999999999999E-2</v>
      </c>
      <c r="M10" s="17">
        <f>SUMPRODUCT($O10:$O$19,K10:K$19)/J10-$A10</f>
        <v>21.251782601806369</v>
      </c>
      <c r="O10" s="19">
        <f t="shared" si="6"/>
        <v>67.5</v>
      </c>
    </row>
    <row r="11" spans="1:15" x14ac:dyDescent="0.2">
      <c r="A11" s="10">
        <v>70</v>
      </c>
      <c r="B11" s="12">
        <v>78425</v>
      </c>
      <c r="C11" s="7">
        <f t="shared" si="0"/>
        <v>8154</v>
      </c>
      <c r="D11" s="18">
        <f t="shared" si="1"/>
        <v>0.10397000000000001</v>
      </c>
      <c r="E11" s="17">
        <f>SUMPRODUCT($O11:$O$19,C11:C$19)/B11-$A11</f>
        <v>15.609996812240993</v>
      </c>
      <c r="F11" s="12">
        <v>89180</v>
      </c>
      <c r="G11" s="7">
        <f t="shared" si="2"/>
        <v>4673</v>
      </c>
      <c r="H11" s="18">
        <f t="shared" si="3"/>
        <v>5.2400000000000002E-2</v>
      </c>
      <c r="I11" s="17">
        <f>SUMPRODUCT($O11:$O$19,G11:G$19)/F11-$A11</f>
        <v>18.887457950213047</v>
      </c>
      <c r="J11" s="12">
        <v>83611</v>
      </c>
      <c r="K11" s="7">
        <f t="shared" si="4"/>
        <v>6456</v>
      </c>
      <c r="L11" s="18">
        <f t="shared" si="5"/>
        <v>7.7210000000000001E-2</v>
      </c>
      <c r="M11" s="17">
        <f>SUMPRODUCT($O11:$O$19,K11:K$19)/J11-$A11</f>
        <v>17.315514705002926</v>
      </c>
      <c r="O11" s="19">
        <f t="shared" si="6"/>
        <v>72.5</v>
      </c>
    </row>
    <row r="12" spans="1:15" x14ac:dyDescent="0.2">
      <c r="A12" s="10">
        <v>75</v>
      </c>
      <c r="B12" s="12">
        <v>70271</v>
      </c>
      <c r="C12" s="7">
        <f t="shared" si="0"/>
        <v>11158</v>
      </c>
      <c r="D12" s="18">
        <f t="shared" si="1"/>
        <v>0.15878999999999999</v>
      </c>
      <c r="E12" s="17">
        <f>SUMPRODUCT($O12:$O$19,C12:C$19)/B12-$A12</f>
        <v>12.131234791023317</v>
      </c>
      <c r="F12" s="12">
        <v>84507</v>
      </c>
      <c r="G12" s="7">
        <f t="shared" si="2"/>
        <v>7487</v>
      </c>
      <c r="H12" s="18">
        <f t="shared" si="3"/>
        <v>8.8599999999999998E-2</v>
      </c>
      <c r="I12" s="17">
        <f>SUMPRODUCT($O12:$O$19,G12:G$19)/F12-$A12</f>
        <v>14.793638396819205</v>
      </c>
      <c r="J12" s="12">
        <v>77155</v>
      </c>
      <c r="K12" s="7">
        <f t="shared" si="4"/>
        <v>9383</v>
      </c>
      <c r="L12" s="18">
        <f t="shared" si="5"/>
        <v>0.12161</v>
      </c>
      <c r="M12" s="17">
        <f>SUMPRODUCT($O12:$O$19,K12:K$19)/J12-$A12</f>
        <v>13.555213531203421</v>
      </c>
      <c r="O12" s="19">
        <f t="shared" si="6"/>
        <v>77.5</v>
      </c>
    </row>
    <row r="13" spans="1:15" x14ac:dyDescent="0.2">
      <c r="A13" s="10">
        <v>80</v>
      </c>
      <c r="B13" s="12">
        <v>59113</v>
      </c>
      <c r="C13" s="7">
        <f t="shared" si="0"/>
        <v>15802</v>
      </c>
      <c r="D13" s="18">
        <f t="shared" si="1"/>
        <v>0.26732</v>
      </c>
      <c r="E13" s="17">
        <f>SUMPRODUCT($O13:$O$19,C13:C$19)/B13-$A13</f>
        <v>8.9491989917615484</v>
      </c>
      <c r="F13" s="12">
        <v>77020</v>
      </c>
      <c r="G13" s="7">
        <f t="shared" si="2"/>
        <v>13019</v>
      </c>
      <c r="H13" s="18">
        <f t="shared" si="3"/>
        <v>0.16903000000000001</v>
      </c>
      <c r="I13" s="17">
        <f>SUMPRODUCT($O13:$O$19,G13:G$19)/F13-$A13</f>
        <v>10.988684757205917</v>
      </c>
      <c r="J13" s="12">
        <v>67772</v>
      </c>
      <c r="K13" s="7">
        <f t="shared" si="4"/>
        <v>14467</v>
      </c>
      <c r="L13" s="18">
        <f t="shared" si="5"/>
        <v>0.21346999999999999</v>
      </c>
      <c r="M13" s="17">
        <f>SUMPRODUCT($O13:$O$19,K13:K$19)/J13-$A13</f>
        <v>10.085802396269841</v>
      </c>
      <c r="O13" s="19">
        <f t="shared" si="6"/>
        <v>82.5</v>
      </c>
    </row>
    <row r="14" spans="1:15" x14ac:dyDescent="0.2">
      <c r="A14" s="10">
        <v>85</v>
      </c>
      <c r="B14" s="12">
        <v>43311</v>
      </c>
      <c r="C14" s="7">
        <f t="shared" si="0"/>
        <v>19413</v>
      </c>
      <c r="D14" s="18">
        <f t="shared" si="1"/>
        <v>0.44822000000000001</v>
      </c>
      <c r="E14" s="17">
        <f>SUMPRODUCT($O14:$O$19,C14:C$19)/B14-$A14</f>
        <v>6.3021865115097739</v>
      </c>
      <c r="F14" s="12">
        <v>64001</v>
      </c>
      <c r="G14" s="7">
        <f t="shared" si="2"/>
        <v>20879</v>
      </c>
      <c r="H14" s="18">
        <f t="shared" si="3"/>
        <v>0.32623000000000002</v>
      </c>
      <c r="I14" s="17">
        <f>SUMPRODUCT($O14:$O$19,G14:G$19)/F14-$A14</f>
        <v>7.7154419462195847</v>
      </c>
      <c r="J14" s="12">
        <v>53305</v>
      </c>
      <c r="K14" s="7">
        <f t="shared" si="4"/>
        <v>20069</v>
      </c>
      <c r="L14" s="18">
        <f t="shared" si="5"/>
        <v>0.37648999999999999</v>
      </c>
      <c r="M14" s="17">
        <f>SUMPRODUCT($O14:$O$19,K14:K$19)/J14-$A14</f>
        <v>7.1445924397336142</v>
      </c>
      <c r="O14" s="19">
        <f t="shared" si="6"/>
        <v>87.5</v>
      </c>
    </row>
    <row r="15" spans="1:15" x14ac:dyDescent="0.2">
      <c r="A15" s="10">
        <v>90</v>
      </c>
      <c r="B15" s="12">
        <v>23898</v>
      </c>
      <c r="C15" s="7">
        <f t="shared" si="0"/>
        <v>15934</v>
      </c>
      <c r="D15" s="18">
        <f t="shared" si="1"/>
        <v>0.66674999999999995</v>
      </c>
      <c r="E15" s="17">
        <f>SUMPRODUCT($O15:$O$19,C15:C$19)/B15-$A15</f>
        <v>4.3908067620721454</v>
      </c>
      <c r="F15" s="12">
        <v>43122</v>
      </c>
      <c r="G15" s="7">
        <f t="shared" si="2"/>
        <v>23853</v>
      </c>
      <c r="H15" s="18">
        <f t="shared" si="3"/>
        <v>0.55315000000000003</v>
      </c>
      <c r="I15" s="17">
        <f>SUMPRODUCT($O15:$O$19,G15:G$19)/F15-$A15</f>
        <v>5.2406776123556398</v>
      </c>
      <c r="J15" s="12">
        <v>33236</v>
      </c>
      <c r="K15" s="7">
        <f t="shared" si="4"/>
        <v>19692</v>
      </c>
      <c r="L15" s="18">
        <f t="shared" si="5"/>
        <v>0.59248999999999996</v>
      </c>
      <c r="M15" s="17">
        <f>SUMPRODUCT($O15:$O$19,K15:K$19)/J15-$A15</f>
        <v>4.9491515224455469</v>
      </c>
      <c r="O15" s="19">
        <f t="shared" si="6"/>
        <v>92.5</v>
      </c>
    </row>
    <row r="16" spans="1:15" x14ac:dyDescent="0.2">
      <c r="A16" s="10">
        <v>95</v>
      </c>
      <c r="B16" s="12">
        <v>7964</v>
      </c>
      <c r="C16" s="7">
        <f t="shared" si="0"/>
        <v>6013</v>
      </c>
      <c r="D16" s="18">
        <f t="shared" si="1"/>
        <v>0.75502000000000002</v>
      </c>
      <c r="E16" s="17">
        <f>SUMPRODUCT($O16:$O$19,C16:C$19)/B16-$A16</f>
        <v>3.1738448016072311</v>
      </c>
      <c r="F16" s="12">
        <v>19269</v>
      </c>
      <c r="G16" s="7">
        <f t="shared" si="2"/>
        <v>12947</v>
      </c>
      <c r="H16" s="18">
        <f t="shared" si="3"/>
        <v>0.67191000000000001</v>
      </c>
      <c r="I16" s="17">
        <f>SUMPRODUCT($O16:$O$19,G16:G$19)/F16-$A16</f>
        <v>3.6333489023820675</v>
      </c>
      <c r="J16" s="12">
        <v>13544</v>
      </c>
      <c r="K16" s="7">
        <f t="shared" si="4"/>
        <v>9406</v>
      </c>
      <c r="L16" s="18">
        <f t="shared" si="5"/>
        <v>0.69447999999999999</v>
      </c>
      <c r="M16" s="17">
        <f>SUMPRODUCT($O16:$O$19,K16:K$19)/J16-$A16</f>
        <v>3.5100413467217919</v>
      </c>
      <c r="O16" s="19">
        <f t="shared" si="6"/>
        <v>97</v>
      </c>
    </row>
    <row r="17" spans="1:15" x14ac:dyDescent="0.2">
      <c r="A17" s="10">
        <v>99</v>
      </c>
      <c r="B17" s="12">
        <v>1951</v>
      </c>
      <c r="C17" s="7">
        <f t="shared" si="0"/>
        <v>694</v>
      </c>
      <c r="D17" s="18">
        <f t="shared" si="1"/>
        <v>0.35571999999999998</v>
      </c>
      <c r="E17" s="17">
        <f>SUMPRODUCT($O17:$O$19,C17:C$19)/B17-$A17</f>
        <v>2.7916453100973797</v>
      </c>
      <c r="F17" s="12">
        <v>6322</v>
      </c>
      <c r="G17" s="7">
        <f t="shared" si="2"/>
        <v>1916</v>
      </c>
      <c r="H17" s="18">
        <f t="shared" si="3"/>
        <v>0.30307000000000001</v>
      </c>
      <c r="I17" s="17">
        <f>SUMPRODUCT($O17:$O$19,G17:G$19)/F17-$A17</f>
        <v>2.9783296425181902</v>
      </c>
      <c r="J17" s="12">
        <v>4138</v>
      </c>
      <c r="K17" s="7">
        <f t="shared" si="4"/>
        <v>1294</v>
      </c>
      <c r="L17" s="18">
        <f t="shared" si="5"/>
        <v>0.31270999999999999</v>
      </c>
      <c r="M17" s="17">
        <f>SUMPRODUCT($O17:$O$19,K17:K$19)/J17-$A17</f>
        <v>2.9424842919284657</v>
      </c>
      <c r="O17" s="19">
        <f t="shared" si="6"/>
        <v>99.5</v>
      </c>
    </row>
    <row r="18" spans="1:15" x14ac:dyDescent="0.2">
      <c r="A18" s="10">
        <v>100</v>
      </c>
      <c r="B18" s="12">
        <v>1257</v>
      </c>
      <c r="C18" s="7">
        <f t="shared" si="0"/>
        <v>1057</v>
      </c>
      <c r="D18" s="18">
        <f t="shared" si="1"/>
        <v>0.84089000000000003</v>
      </c>
      <c r="E18" s="17">
        <f>SUMPRODUCT($O18:$O$19,C18:C$19)/B18-$A18</f>
        <v>3.0568814638027106</v>
      </c>
      <c r="F18" s="12">
        <v>4406</v>
      </c>
      <c r="G18" s="7">
        <f t="shared" si="2"/>
        <v>3706</v>
      </c>
      <c r="H18" s="18">
        <f t="shared" si="3"/>
        <v>0.84113000000000004</v>
      </c>
      <c r="I18" s="17">
        <f>SUMPRODUCT($O18:$O$19,G18:G$19)/F18-$A18</f>
        <v>3.0560599182932435</v>
      </c>
      <c r="J18" s="12">
        <v>2844</v>
      </c>
      <c r="K18" s="7">
        <f t="shared" si="4"/>
        <v>2394</v>
      </c>
      <c r="L18" s="18">
        <f t="shared" si="5"/>
        <v>0.84177000000000002</v>
      </c>
      <c r="M18" s="17">
        <f>SUMPRODUCT($O18:$O$19,K18:K$19)/J18-$A18</f>
        <v>3.053797468354432</v>
      </c>
      <c r="O18" s="19">
        <f t="shared" si="6"/>
        <v>102.5</v>
      </c>
    </row>
    <row r="19" spans="1:15" x14ac:dyDescent="0.2">
      <c r="A19" s="10">
        <v>105</v>
      </c>
      <c r="B19">
        <v>200</v>
      </c>
      <c r="C19" s="7">
        <f t="shared" si="0"/>
        <v>200</v>
      </c>
      <c r="D19" s="18">
        <f t="shared" si="1"/>
        <v>1</v>
      </c>
      <c r="E19" s="17">
        <f>SUMPRODUCT($O19:$O$19,C19:C$19)/B19-$A19</f>
        <v>1</v>
      </c>
      <c r="F19">
        <v>700</v>
      </c>
      <c r="G19" s="7">
        <f t="shared" si="2"/>
        <v>700</v>
      </c>
      <c r="H19" s="18">
        <f t="shared" si="3"/>
        <v>1</v>
      </c>
      <c r="I19" s="17">
        <f>SUMPRODUCT($O19:$O$19,G19:G$19)/F19-$A19</f>
        <v>1</v>
      </c>
      <c r="J19">
        <v>450</v>
      </c>
      <c r="K19" s="7">
        <f t="shared" si="4"/>
        <v>450</v>
      </c>
      <c r="L19" s="18">
        <f t="shared" si="5"/>
        <v>1</v>
      </c>
      <c r="M19" s="17">
        <f>SUMPRODUCT($O19:$O$19,K19:K$19)/J19-$A19</f>
        <v>1</v>
      </c>
      <c r="O19" s="19">
        <v>106</v>
      </c>
    </row>
    <row r="21" spans="1:15" s="14" customFormat="1" ht="21" customHeight="1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5" s="14" customFormat="1" ht="21" customHeight="1" x14ac:dyDescent="0.2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5" s="14" customFormat="1" ht="21" customHeight="1" x14ac:dyDescent="0.2">
      <c r="A23" s="15" t="s">
        <v>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5" s="14" customFormat="1" ht="36" customHeight="1" x14ac:dyDescent="0.2">
      <c r="A24" s="15" t="s">
        <v>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5" s="14" customFormat="1" ht="21" customHeight="1" x14ac:dyDescent="0.2">
      <c r="A25" s="15" t="s">
        <v>10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5" s="14" customFormat="1" ht="21" customHeight="1" x14ac:dyDescent="0.2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mergeCells count="6">
    <mergeCell ref="A26:M26"/>
    <mergeCell ref="A21:M21"/>
    <mergeCell ref="A22:M22"/>
    <mergeCell ref="A23:M23"/>
    <mergeCell ref="A24:M24"/>
    <mergeCell ref="A25:M2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life table</vt:lpstr>
      <vt:lpstr>Table abrégée</vt:lpstr>
    </vt:vector>
  </TitlesOfParts>
  <Company>INED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INED</dc:creator>
  <cp:lastModifiedBy>User</cp:lastModifiedBy>
  <dcterms:created xsi:type="dcterms:W3CDTF">2005-11-18T10:49:26Z</dcterms:created>
  <dcterms:modified xsi:type="dcterms:W3CDTF">2020-01-26T20:41:39Z</dcterms:modified>
</cp:coreProperties>
</file>