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05" windowWidth="15195" windowHeight="7935" activeTab="0"/>
  </bookViews>
  <sheets>
    <sheet name="Résultats EXO" sheetId="1" r:id="rId1"/>
  </sheets>
  <definedNames/>
  <calcPr fullCalcOnLoad="1"/>
</workbook>
</file>

<file path=xl/sharedStrings.xml><?xml version="1.0" encoding="utf-8"?>
<sst xmlns="http://schemas.openxmlformats.org/spreadsheetml/2006/main" count="28" uniqueCount="16">
  <si>
    <t>Table mortalité France, Hommes, 1901</t>
  </si>
  <si>
    <t>Age</t>
  </si>
  <si>
    <t>Sx</t>
  </si>
  <si>
    <t>Dx, x+1</t>
  </si>
  <si>
    <t>1qx</t>
  </si>
  <si>
    <t>Q1</t>
  </si>
  <si>
    <t>Q2</t>
  </si>
  <si>
    <t>Q3</t>
  </si>
  <si>
    <t>ex</t>
  </si>
  <si>
    <t>Centre de classe</t>
  </si>
  <si>
    <t>Dx * centre classe</t>
  </si>
  <si>
    <t>e0</t>
  </si>
  <si>
    <t>e5</t>
  </si>
  <si>
    <r>
      <t>Q3 Calcul avec les AV</t>
    </r>
    <r>
      <rPr>
        <b/>
        <vertAlign val="subscript"/>
        <sz val="12"/>
        <color indexed="10"/>
        <rFont val="Arial"/>
        <family val="2"/>
      </rPr>
      <t>x,x+a</t>
    </r>
  </si>
  <si>
    <r>
      <t>AV</t>
    </r>
    <r>
      <rPr>
        <vertAlign val="subscript"/>
        <sz val="10"/>
        <rFont val="Arial"/>
        <family val="2"/>
      </rPr>
      <t>x,x+a</t>
    </r>
  </si>
  <si>
    <r>
      <t>Cumul AV</t>
    </r>
    <r>
      <rPr>
        <vertAlign val="subscript"/>
        <sz val="10"/>
        <rFont val="Arial"/>
        <family val="2"/>
      </rPr>
      <t>x,x+a</t>
    </r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</si>
</sst>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00000"/>
    <numFmt numFmtId="167" formatCode="#,##0.0&quot; &quot;"/>
    <numFmt numFmtId="168" formatCode="#,##0&quot; &quot;"/>
    <numFmt numFmtId="169" formatCode="0.00000"/>
    <numFmt numFmtId="170" formatCode="#,##0.00000"/>
    <numFmt numFmtId="171" formatCode="0.0"/>
    <numFmt numFmtId="172" formatCode="#,##0.0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2"/>
      <color indexed="10"/>
      <name val="Arial"/>
      <family val="2"/>
    </font>
    <font>
      <sz val="10"/>
      <color indexed="10"/>
      <name val="Arial"/>
      <family val="2"/>
    </font>
    <font>
      <sz val="10"/>
      <color indexed="2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b/>
      <vertAlign val="subscript"/>
      <sz val="12"/>
      <color indexed="10"/>
      <name val="Arial"/>
      <family val="2"/>
    </font>
    <font>
      <vertAlign val="subscript"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32" fillId="27" borderId="1" applyNumberFormat="0" applyAlignment="0" applyProtection="0"/>
    <xf numFmtId="0" fontId="33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50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3" xfId="0" applyBorder="1" applyAlignment="1">
      <alignment/>
    </xf>
    <xf numFmtId="0" fontId="0" fillId="0" borderId="13" xfId="0" applyBorder="1" applyAlignment="1">
      <alignment horizontal="left"/>
    </xf>
    <xf numFmtId="3" fontId="0" fillId="0" borderId="14" xfId="0" applyNumberFormat="1" applyBorder="1" applyAlignment="1">
      <alignment/>
    </xf>
    <xf numFmtId="3" fontId="0" fillId="0" borderId="0" xfId="0" applyNumberFormat="1" applyBorder="1" applyAlignment="1">
      <alignment/>
    </xf>
    <xf numFmtId="166" fontId="0" fillId="0" borderId="14" xfId="0" applyNumberFormat="1" applyBorder="1" applyAlignment="1">
      <alignment/>
    </xf>
    <xf numFmtId="0" fontId="0" fillId="0" borderId="15" xfId="0" applyBorder="1" applyAlignment="1">
      <alignment horizontal="right"/>
    </xf>
    <xf numFmtId="3" fontId="5" fillId="0" borderId="14" xfId="0" applyNumberFormat="1" applyFont="1" applyBorder="1" applyAlignment="1">
      <alignment/>
    </xf>
    <xf numFmtId="166" fontId="0" fillId="0" borderId="16" xfId="0" applyNumberFormat="1" applyBorder="1" applyAlignment="1">
      <alignment/>
    </xf>
    <xf numFmtId="0" fontId="0" fillId="0" borderId="17" xfId="0" applyBorder="1" applyAlignment="1">
      <alignment horizontal="left"/>
    </xf>
    <xf numFmtId="3" fontId="5" fillId="0" borderId="18" xfId="0" applyNumberFormat="1" applyFont="1" applyBorder="1" applyAlignment="1">
      <alignment/>
    </xf>
    <xf numFmtId="166" fontId="0" fillId="0" borderId="19" xfId="0" applyNumberFormat="1" applyBorder="1" applyAlignment="1">
      <alignment/>
    </xf>
    <xf numFmtId="0" fontId="0" fillId="0" borderId="0" xfId="0" applyBorder="1" applyAlignment="1">
      <alignment horizontal="left"/>
    </xf>
    <xf numFmtId="3" fontId="5" fillId="0" borderId="0" xfId="0" applyNumberFormat="1" applyFont="1" applyBorder="1" applyAlignment="1">
      <alignment/>
    </xf>
    <xf numFmtId="166" fontId="0" fillId="0" borderId="0" xfId="0" applyNumberFormat="1" applyBorder="1" applyAlignment="1">
      <alignment/>
    </xf>
    <xf numFmtId="0" fontId="4" fillId="0" borderId="0" xfId="0" applyFont="1" applyFill="1" applyBorder="1" applyAlignment="1">
      <alignment/>
    </xf>
    <xf numFmtId="170" fontId="5" fillId="0" borderId="16" xfId="0" applyNumberFormat="1" applyFont="1" applyBorder="1" applyAlignment="1">
      <alignment/>
    </xf>
    <xf numFmtId="166" fontId="0" fillId="0" borderId="0" xfId="0" applyNumberFormat="1" applyAlignment="1">
      <alignment/>
    </xf>
    <xf numFmtId="3" fontId="0" fillId="0" borderId="18" xfId="0" applyNumberFormat="1" applyBorder="1" applyAlignment="1">
      <alignment/>
    </xf>
    <xf numFmtId="3" fontId="0" fillId="0" borderId="19" xfId="0" applyNumberFormat="1" applyBorder="1" applyAlignment="1">
      <alignment/>
    </xf>
    <xf numFmtId="0" fontId="0" fillId="0" borderId="0" xfId="0" applyAlignment="1">
      <alignment horizontal="left"/>
    </xf>
    <xf numFmtId="3" fontId="0" fillId="0" borderId="0" xfId="0" applyNumberFormat="1" applyAlignment="1">
      <alignment/>
    </xf>
    <xf numFmtId="0" fontId="6" fillId="0" borderId="10" xfId="0" applyFont="1" applyBorder="1" applyAlignment="1">
      <alignment horizontal="right" vertical="center" wrapText="1"/>
    </xf>
    <xf numFmtId="0" fontId="6" fillId="0" borderId="11" xfId="0" applyFont="1" applyBorder="1" applyAlignment="1">
      <alignment horizontal="right" vertical="center" wrapText="1"/>
    </xf>
    <xf numFmtId="171" fontId="5" fillId="0" borderId="16" xfId="0" applyNumberFormat="1" applyFont="1" applyBorder="1" applyAlignment="1">
      <alignment/>
    </xf>
    <xf numFmtId="171" fontId="6" fillId="0" borderId="13" xfId="0" applyNumberFormat="1" applyFont="1" applyBorder="1" applyAlignment="1">
      <alignment/>
    </xf>
    <xf numFmtId="3" fontId="6" fillId="0" borderId="14" xfId="0" applyNumberFormat="1" applyFont="1" applyBorder="1" applyAlignment="1">
      <alignment/>
    </xf>
    <xf numFmtId="0" fontId="0" fillId="0" borderId="16" xfId="0" applyBorder="1" applyAlignment="1">
      <alignment/>
    </xf>
    <xf numFmtId="171" fontId="6" fillId="0" borderId="17" xfId="0" applyNumberFormat="1" applyFont="1" applyBorder="1" applyAlignment="1">
      <alignment/>
    </xf>
    <xf numFmtId="3" fontId="6" fillId="0" borderId="18" xfId="0" applyNumberFormat="1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171" fontId="6" fillId="0" borderId="0" xfId="0" applyNumberFormat="1" applyFont="1" applyAlignment="1">
      <alignment/>
    </xf>
    <xf numFmtId="3" fontId="0" fillId="0" borderId="20" xfId="0" applyNumberFormat="1" applyBorder="1" applyAlignment="1">
      <alignment/>
    </xf>
    <xf numFmtId="166" fontId="0" fillId="0" borderId="18" xfId="0" applyNumberFormat="1" applyBorder="1" applyAlignment="1">
      <alignment/>
    </xf>
    <xf numFmtId="0" fontId="4" fillId="0" borderId="0" xfId="0" applyFont="1" applyFill="1" applyBorder="1" applyAlignment="1">
      <alignment horizont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71" fontId="44" fillId="0" borderId="16" xfId="0" applyNumberFormat="1" applyFont="1" applyBorder="1" applyAlignment="1">
      <alignment/>
    </xf>
    <xf numFmtId="3" fontId="0" fillId="0" borderId="13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08"/>
  <sheetViews>
    <sheetView tabSelected="1" zoomScale="145" zoomScaleNormal="145" zoomScalePageLayoutView="0" workbookViewId="0" topLeftCell="A29">
      <selection activeCell="K38" sqref="K38"/>
    </sheetView>
  </sheetViews>
  <sheetFormatPr defaultColWidth="11.421875" defaultRowHeight="12.75"/>
  <cols>
    <col min="10" max="10" width="15.140625" style="0" bestFit="1" customWidth="1"/>
  </cols>
  <sheetData>
    <row r="1" ht="15.75">
      <c r="A1" s="1" t="s">
        <v>0</v>
      </c>
    </row>
    <row r="3" spans="1:9" ht="15.75">
      <c r="A3" s="2" t="s">
        <v>1</v>
      </c>
      <c r="B3" s="3" t="s">
        <v>2</v>
      </c>
      <c r="C3" s="4" t="s">
        <v>3</v>
      </c>
      <c r="D3" s="3" t="s">
        <v>4</v>
      </c>
      <c r="E3" s="5"/>
      <c r="F3" s="41" t="s">
        <v>5</v>
      </c>
      <c r="G3" s="41"/>
      <c r="H3" s="41"/>
      <c r="I3" s="41"/>
    </row>
    <row r="4" spans="1:4" ht="12.75">
      <c r="A4" s="6">
        <v>0</v>
      </c>
      <c r="B4" s="7">
        <v>100000</v>
      </c>
      <c r="C4" s="8">
        <f aca="true" t="shared" si="0" ref="C4:C35">B4*D4</f>
        <v>16083.2</v>
      </c>
      <c r="D4" s="9">
        <v>0.160832</v>
      </c>
    </row>
    <row r="5" spans="1:9" ht="12.75">
      <c r="A5" s="6">
        <v>1</v>
      </c>
      <c r="B5" s="7">
        <f aca="true" t="shared" si="1" ref="B5:B36">B4-C4</f>
        <v>83916.8</v>
      </c>
      <c r="C5" s="8">
        <f t="shared" si="0"/>
        <v>2606.875392</v>
      </c>
      <c r="D5" s="9">
        <v>0.031065</v>
      </c>
      <c r="F5" s="2" t="s">
        <v>1</v>
      </c>
      <c r="G5" s="3" t="s">
        <v>2</v>
      </c>
      <c r="H5" s="3" t="s">
        <v>3</v>
      </c>
      <c r="I5" s="10" t="s">
        <v>4</v>
      </c>
    </row>
    <row r="6" spans="1:9" ht="12.75">
      <c r="A6" s="6">
        <v>2</v>
      </c>
      <c r="B6" s="7">
        <f t="shared" si="1"/>
        <v>81309.924608</v>
      </c>
      <c r="C6" s="8">
        <f t="shared" si="0"/>
        <v>1502.2008571328</v>
      </c>
      <c r="D6" s="9">
        <v>0.018475</v>
      </c>
      <c r="F6" s="6">
        <v>0</v>
      </c>
      <c r="G6" s="7">
        <v>100000</v>
      </c>
      <c r="H6" s="11">
        <f>ROUND(G6*I6,0)</f>
        <v>16083</v>
      </c>
      <c r="I6" s="12">
        <v>0.160832</v>
      </c>
    </row>
    <row r="7" spans="1:9" ht="12.75">
      <c r="A7" s="6">
        <v>3</v>
      </c>
      <c r="B7" s="7">
        <f t="shared" si="1"/>
        <v>79807.7237508672</v>
      </c>
      <c r="C7" s="8">
        <f t="shared" si="0"/>
        <v>904.3013178210763</v>
      </c>
      <c r="D7" s="9">
        <v>0.011331</v>
      </c>
      <c r="F7" s="6">
        <v>1</v>
      </c>
      <c r="G7" s="11">
        <f>G6-H6</f>
        <v>83917</v>
      </c>
      <c r="H7" s="11">
        <f>ROUND(G7*I7,0)</f>
        <v>2607</v>
      </c>
      <c r="I7" s="12">
        <v>0.031065</v>
      </c>
    </row>
    <row r="8" spans="1:9" ht="12.75">
      <c r="A8" s="6">
        <v>4</v>
      </c>
      <c r="B8" s="7">
        <f t="shared" si="1"/>
        <v>78903.42243304611</v>
      </c>
      <c r="C8" s="8">
        <f t="shared" si="0"/>
        <v>677.622591855</v>
      </c>
      <c r="D8" s="9">
        <v>0.008588</v>
      </c>
      <c r="F8" s="13">
        <v>2</v>
      </c>
      <c r="G8" s="14">
        <f>G7-H7</f>
        <v>81310</v>
      </c>
      <c r="H8" s="14">
        <f>ROUND(G8*I8,0)</f>
        <v>1502</v>
      </c>
      <c r="I8" s="15">
        <v>0.018475</v>
      </c>
    </row>
    <row r="9" spans="1:9" ht="12.75">
      <c r="A9" s="6">
        <v>5</v>
      </c>
      <c r="B9" s="7">
        <f t="shared" si="1"/>
        <v>78225.79984119111</v>
      </c>
      <c r="C9" s="8">
        <f t="shared" si="0"/>
        <v>505.65157017345933</v>
      </c>
      <c r="D9" s="9">
        <v>0.006464</v>
      </c>
      <c r="F9" s="16"/>
      <c r="G9" s="17">
        <f>G8-H8</f>
        <v>79808</v>
      </c>
      <c r="H9" s="17"/>
      <c r="I9" s="18"/>
    </row>
    <row r="10" spans="1:9" ht="15.75">
      <c r="A10" s="6">
        <v>6</v>
      </c>
      <c r="B10" s="7">
        <f t="shared" si="1"/>
        <v>77720.14827101765</v>
      </c>
      <c r="C10" s="8">
        <f t="shared" si="0"/>
        <v>392.79762936172324</v>
      </c>
      <c r="D10" s="9">
        <v>0.005054</v>
      </c>
      <c r="F10" s="41" t="s">
        <v>6</v>
      </c>
      <c r="G10" s="41"/>
      <c r="H10" s="41"/>
      <c r="I10" s="19"/>
    </row>
    <row r="11" spans="1:4" ht="12.75">
      <c r="A11" s="6">
        <v>7</v>
      </c>
      <c r="B11" s="7">
        <f t="shared" si="1"/>
        <v>77327.35064165592</v>
      </c>
      <c r="C11" s="8">
        <f t="shared" si="0"/>
        <v>344.49334710857715</v>
      </c>
      <c r="D11" s="9">
        <v>0.004455</v>
      </c>
    </row>
    <row r="12" spans="1:8" ht="12.75">
      <c r="A12" s="6">
        <v>8</v>
      </c>
      <c r="B12" s="7">
        <f t="shared" si="1"/>
        <v>76982.85729454734</v>
      </c>
      <c r="C12" s="8">
        <f t="shared" si="0"/>
        <v>305.54496060205844</v>
      </c>
      <c r="D12" s="9">
        <v>0.003969</v>
      </c>
      <c r="F12" s="2" t="s">
        <v>1</v>
      </c>
      <c r="G12" s="3" t="s">
        <v>2</v>
      </c>
      <c r="H12" s="10" t="s">
        <v>4</v>
      </c>
    </row>
    <row r="13" spans="1:9" ht="12.75">
      <c r="A13" s="6">
        <v>9</v>
      </c>
      <c r="B13" s="7">
        <f t="shared" si="1"/>
        <v>76677.31233394529</v>
      </c>
      <c r="C13" s="8">
        <f t="shared" si="0"/>
        <v>282.47921863825445</v>
      </c>
      <c r="D13" s="9">
        <v>0.003684</v>
      </c>
      <c r="F13" s="6">
        <v>60</v>
      </c>
      <c r="G13" s="7">
        <v>42879.74664608857</v>
      </c>
      <c r="H13" s="20">
        <f>1-G14/G13</f>
        <v>0.032135000000000025</v>
      </c>
      <c r="I13" s="21"/>
    </row>
    <row r="14" spans="1:9" ht="12.75">
      <c r="A14" s="6">
        <v>10</v>
      </c>
      <c r="B14" s="7">
        <f t="shared" si="1"/>
        <v>76394.83311530703</v>
      </c>
      <c r="C14" s="8">
        <f t="shared" si="0"/>
        <v>245.7621781319427</v>
      </c>
      <c r="D14" s="9">
        <v>0.003217</v>
      </c>
      <c r="F14" s="6">
        <v>61</v>
      </c>
      <c r="G14" s="7">
        <v>41501.80598761651</v>
      </c>
      <c r="H14" s="20">
        <f>1-G15/G14</f>
        <v>0.032312999999999925</v>
      </c>
      <c r="I14" s="21"/>
    </row>
    <row r="15" spans="1:9" ht="12.75">
      <c r="A15" s="6">
        <v>11</v>
      </c>
      <c r="B15" s="7">
        <f t="shared" si="1"/>
        <v>76149.07093717509</v>
      </c>
      <c r="C15" s="8">
        <f t="shared" si="0"/>
        <v>219.38547337000142</v>
      </c>
      <c r="D15" s="9">
        <v>0.002881</v>
      </c>
      <c r="F15" s="13">
        <v>62</v>
      </c>
      <c r="G15" s="22">
        <v>40160.758130738664</v>
      </c>
      <c r="H15" s="23"/>
      <c r="I15" s="21"/>
    </row>
    <row r="16" spans="1:9" ht="12.75">
      <c r="A16" s="6">
        <v>12</v>
      </c>
      <c r="B16" s="7">
        <f t="shared" si="1"/>
        <v>75929.68546380509</v>
      </c>
      <c r="C16" s="8">
        <f t="shared" si="0"/>
        <v>228.39649387512569</v>
      </c>
      <c r="D16" s="9">
        <v>0.003008</v>
      </c>
      <c r="F16" s="24"/>
      <c r="G16" s="25"/>
      <c r="H16" s="25"/>
      <c r="I16" s="21"/>
    </row>
    <row r="17" spans="1:9" ht="15.75">
      <c r="A17" s="6">
        <v>13</v>
      </c>
      <c r="B17" s="7">
        <f t="shared" si="1"/>
        <v>75701.28896992996</v>
      </c>
      <c r="C17" s="8">
        <f t="shared" si="0"/>
        <v>233.31137260532412</v>
      </c>
      <c r="D17" s="9">
        <v>0.003082</v>
      </c>
      <c r="F17" s="41" t="s">
        <v>7</v>
      </c>
      <c r="G17" s="41"/>
      <c r="H17" s="41"/>
      <c r="I17" s="21"/>
    </row>
    <row r="18" spans="1:9" ht="12.75">
      <c r="A18" s="6">
        <v>14</v>
      </c>
      <c r="B18" s="7">
        <f t="shared" si="1"/>
        <v>75467.97759732463</v>
      </c>
      <c r="C18" s="8">
        <f t="shared" si="0"/>
        <v>239.15802100592174</v>
      </c>
      <c r="D18" s="9">
        <v>0.003169</v>
      </c>
      <c r="F18" s="24"/>
      <c r="G18" s="25"/>
      <c r="H18" s="25"/>
      <c r="I18" s="21"/>
    </row>
    <row r="19" spans="1:11" ht="25.5">
      <c r="A19" s="6">
        <v>15</v>
      </c>
      <c r="B19" s="7">
        <f t="shared" si="1"/>
        <v>75228.81957631871</v>
      </c>
      <c r="C19" s="8">
        <f t="shared" si="0"/>
        <v>279.5502935456003</v>
      </c>
      <c r="D19" s="9">
        <v>0.003716</v>
      </c>
      <c r="F19" s="2" t="s">
        <v>1</v>
      </c>
      <c r="G19" s="3" t="s">
        <v>2</v>
      </c>
      <c r="H19" s="10" t="s">
        <v>8</v>
      </c>
      <c r="J19" s="26" t="s">
        <v>9</v>
      </c>
      <c r="K19" s="27" t="s">
        <v>10</v>
      </c>
    </row>
    <row r="20" spans="1:11" ht="12.75">
      <c r="A20" s="6">
        <v>16</v>
      </c>
      <c r="B20" s="7">
        <f t="shared" si="1"/>
        <v>74949.26928277311</v>
      </c>
      <c r="C20" s="8">
        <f t="shared" si="0"/>
        <v>311.7889602163361</v>
      </c>
      <c r="D20" s="9">
        <v>0.00416</v>
      </c>
      <c r="F20" s="6">
        <v>0</v>
      </c>
      <c r="G20" s="7">
        <f>B4</f>
        <v>100000</v>
      </c>
      <c r="H20" s="28">
        <f>L29</f>
        <v>45.54336739853048</v>
      </c>
      <c r="J20" s="29">
        <f aca="true" t="shared" si="2" ref="J20:J25">(F20+F21)/2</f>
        <v>0.5</v>
      </c>
      <c r="K20" s="30">
        <f aca="true" t="shared" si="3" ref="K20:K26">J20*(G20-G21)</f>
        <v>8041.5999999999985</v>
      </c>
    </row>
    <row r="21" spans="1:11" ht="12.75">
      <c r="A21" s="6">
        <v>17</v>
      </c>
      <c r="B21" s="7">
        <f t="shared" si="1"/>
        <v>74637.48032255677</v>
      </c>
      <c r="C21" s="8">
        <f t="shared" si="0"/>
        <v>367.0671282263342</v>
      </c>
      <c r="D21" s="9">
        <v>0.004918</v>
      </c>
      <c r="F21" s="6">
        <v>1</v>
      </c>
      <c r="G21" s="7">
        <f>B5</f>
        <v>83916.8</v>
      </c>
      <c r="H21" s="31"/>
      <c r="J21" s="29">
        <f t="shared" si="2"/>
        <v>3</v>
      </c>
      <c r="K21" s="30">
        <f t="shared" si="3"/>
        <v>17073.000476426678</v>
      </c>
    </row>
    <row r="22" spans="1:11" ht="12.75">
      <c r="A22" s="6">
        <v>18</v>
      </c>
      <c r="B22" s="7">
        <f t="shared" si="1"/>
        <v>74270.41319433044</v>
      </c>
      <c r="C22" s="8">
        <f t="shared" si="0"/>
        <v>419.9249162007443</v>
      </c>
      <c r="D22" s="9">
        <v>0.005654</v>
      </c>
      <c r="F22" s="6">
        <v>5</v>
      </c>
      <c r="G22" s="7">
        <f>B9</f>
        <v>78225.79984119111</v>
      </c>
      <c r="H22" s="28">
        <f>L30</f>
        <v>52.89933945797359</v>
      </c>
      <c r="J22" s="29">
        <f t="shared" si="2"/>
        <v>12.5</v>
      </c>
      <c r="K22" s="30">
        <f t="shared" si="3"/>
        <v>60386.19031561502</v>
      </c>
    </row>
    <row r="23" spans="1:11" ht="12.75">
      <c r="A23" s="6">
        <v>19</v>
      </c>
      <c r="B23" s="7">
        <f t="shared" si="1"/>
        <v>73850.48827812969</v>
      </c>
      <c r="C23" s="8">
        <f t="shared" si="0"/>
        <v>455.58366218778207</v>
      </c>
      <c r="D23" s="9">
        <v>0.006169</v>
      </c>
      <c r="F23" s="6">
        <v>20</v>
      </c>
      <c r="G23" s="7">
        <f>B24</f>
        <v>73394.90461594191</v>
      </c>
      <c r="H23" s="31"/>
      <c r="J23" s="29">
        <f t="shared" si="2"/>
        <v>30</v>
      </c>
      <c r="K23" s="30">
        <f t="shared" si="3"/>
        <v>349458.85549351486</v>
      </c>
    </row>
    <row r="24" spans="1:11" ht="12.75">
      <c r="A24" s="6">
        <v>20</v>
      </c>
      <c r="B24" s="7">
        <f t="shared" si="1"/>
        <v>73394.90461594191</v>
      </c>
      <c r="C24" s="8">
        <f t="shared" si="0"/>
        <v>516.2597590685355</v>
      </c>
      <c r="D24" s="9">
        <v>0.007034</v>
      </c>
      <c r="F24" s="6">
        <v>40</v>
      </c>
      <c r="G24" s="7">
        <f>B44</f>
        <v>61746.27609949141</v>
      </c>
      <c r="H24" s="31"/>
      <c r="J24" s="29">
        <f t="shared" si="2"/>
        <v>50</v>
      </c>
      <c r="K24" s="30">
        <f t="shared" si="3"/>
        <v>943326.4726701422</v>
      </c>
    </row>
    <row r="25" spans="1:11" ht="12.75">
      <c r="A25" s="6">
        <v>21</v>
      </c>
      <c r="B25" s="7">
        <f t="shared" si="1"/>
        <v>72878.64485687338</v>
      </c>
      <c r="C25" s="8">
        <f t="shared" si="0"/>
        <v>597.1676159572204</v>
      </c>
      <c r="D25" s="9">
        <v>0.008194</v>
      </c>
      <c r="F25" s="6">
        <v>60</v>
      </c>
      <c r="G25" s="7">
        <f>B64</f>
        <v>42879.74664608857</v>
      </c>
      <c r="H25" s="31"/>
      <c r="J25" s="29">
        <f t="shared" si="2"/>
        <v>70</v>
      </c>
      <c r="K25" s="30">
        <f t="shared" si="3"/>
        <v>2141526.990790958</v>
      </c>
    </row>
    <row r="26" spans="1:11" ht="12.75">
      <c r="A26" s="6">
        <v>22</v>
      </c>
      <c r="B26" s="7">
        <f t="shared" si="1"/>
        <v>72281.47724091615</v>
      </c>
      <c r="C26" s="8">
        <f t="shared" si="0"/>
        <v>650.3164507365226</v>
      </c>
      <c r="D26" s="9">
        <v>0.008997</v>
      </c>
      <c r="F26" s="6">
        <v>80</v>
      </c>
      <c r="G26" s="7">
        <f>B82</f>
        <v>12286.503920503452</v>
      </c>
      <c r="H26" s="31">
        <f>4.2</f>
        <v>4.2</v>
      </c>
      <c r="J26" s="32">
        <f>F26+H26</f>
        <v>84.2</v>
      </c>
      <c r="K26" s="33">
        <f t="shared" si="3"/>
        <v>1034523.6301063907</v>
      </c>
    </row>
    <row r="27" spans="1:8" ht="12.75">
      <c r="A27" s="6">
        <v>23</v>
      </c>
      <c r="B27" s="7">
        <f t="shared" si="1"/>
        <v>71631.16079017962</v>
      </c>
      <c r="C27" s="8">
        <f t="shared" si="0"/>
        <v>602.9194803709419</v>
      </c>
      <c r="D27" s="9">
        <v>0.008417</v>
      </c>
      <c r="F27" s="13">
        <v>105</v>
      </c>
      <c r="G27" s="34"/>
      <c r="H27" s="35"/>
    </row>
    <row r="28" spans="1:4" ht="12.75">
      <c r="A28" s="6">
        <v>24</v>
      </c>
      <c r="B28" s="7">
        <f t="shared" si="1"/>
        <v>71028.24130980868</v>
      </c>
      <c r="C28" s="8">
        <f t="shared" si="0"/>
        <v>535.6949959585771</v>
      </c>
      <c r="D28" s="9">
        <v>0.007542</v>
      </c>
    </row>
    <row r="29" spans="1:12" ht="12.75">
      <c r="A29" s="6">
        <v>25</v>
      </c>
      <c r="B29" s="7">
        <f t="shared" si="1"/>
        <v>70492.5463138501</v>
      </c>
      <c r="C29" s="8">
        <f t="shared" si="0"/>
        <v>520.2349917962138</v>
      </c>
      <c r="D29" s="9">
        <v>0.00738</v>
      </c>
      <c r="J29" s="36" t="s">
        <v>11</v>
      </c>
      <c r="K29" s="37">
        <f>SUM(K20:K27)</f>
        <v>4554336.739853048</v>
      </c>
      <c r="L29" s="38">
        <f>K29/G20</f>
        <v>45.54336739853048</v>
      </c>
    </row>
    <row r="30" spans="1:12" ht="12.75">
      <c r="A30" s="6">
        <v>26</v>
      </c>
      <c r="B30" s="7">
        <f t="shared" si="1"/>
        <v>69972.3113220539</v>
      </c>
      <c r="C30" s="8">
        <f t="shared" si="0"/>
        <v>530.4600921324906</v>
      </c>
      <c r="D30" s="9">
        <v>0.007581</v>
      </c>
      <c r="J30" s="36" t="s">
        <v>12</v>
      </c>
      <c r="K30" s="37">
        <f>SUM(K22:K26)</f>
        <v>4529222.139376621</v>
      </c>
      <c r="L30" s="38">
        <f>K30/G22-5</f>
        <v>52.89933945797359</v>
      </c>
    </row>
    <row r="31" spans="1:4" ht="12.75">
      <c r="A31" s="6">
        <v>27</v>
      </c>
      <c r="B31" s="7">
        <f t="shared" si="1"/>
        <v>69441.8512299214</v>
      </c>
      <c r="C31" s="8">
        <f t="shared" si="0"/>
        <v>505.60611880505775</v>
      </c>
      <c r="D31" s="9">
        <v>0.007281</v>
      </c>
    </row>
    <row r="32" spans="1:4" ht="12.75">
      <c r="A32" s="6">
        <v>28</v>
      </c>
      <c r="B32" s="7">
        <f t="shared" si="1"/>
        <v>68936.24511111635</v>
      </c>
      <c r="C32" s="8">
        <f t="shared" si="0"/>
        <v>514.8158784898169</v>
      </c>
      <c r="D32" s="9">
        <v>0.007468</v>
      </c>
    </row>
    <row r="33" spans="1:4" ht="12.75">
      <c r="A33" s="6">
        <v>29</v>
      </c>
      <c r="B33" s="7">
        <f t="shared" si="1"/>
        <v>68421.42923262654</v>
      </c>
      <c r="C33" s="8">
        <f t="shared" si="0"/>
        <v>519.1133835879376</v>
      </c>
      <c r="D33" s="9">
        <v>0.007587</v>
      </c>
    </row>
    <row r="34" spans="1:8" ht="18.75">
      <c r="A34" s="6">
        <v>30</v>
      </c>
      <c r="B34" s="7">
        <f t="shared" si="1"/>
        <v>67902.3158490386</v>
      </c>
      <c r="C34" s="8">
        <f t="shared" si="0"/>
        <v>557.7496223840031</v>
      </c>
      <c r="D34" s="9">
        <v>0.008214</v>
      </c>
      <c r="F34" s="41" t="s">
        <v>13</v>
      </c>
      <c r="G34" s="41"/>
      <c r="H34" s="41"/>
    </row>
    <row r="35" spans="1:8" ht="12.75">
      <c r="A35" s="6">
        <v>31</v>
      </c>
      <c r="B35" s="7">
        <f t="shared" si="1"/>
        <v>67344.5662266546</v>
      </c>
      <c r="C35" s="8">
        <f t="shared" si="0"/>
        <v>541.1135896311697</v>
      </c>
      <c r="D35" s="9">
        <v>0.008035</v>
      </c>
      <c r="F35" s="24"/>
      <c r="G35" s="25"/>
      <c r="H35" s="25"/>
    </row>
    <row r="36" spans="1:10" ht="15.75">
      <c r="A36" s="6">
        <v>32</v>
      </c>
      <c r="B36" s="7">
        <f t="shared" si="1"/>
        <v>66803.45263702342</v>
      </c>
      <c r="C36" s="8">
        <f aca="true" t="shared" si="4" ref="C36:C67">B36*D36</f>
        <v>594.6843353747826</v>
      </c>
      <c r="D36" s="9">
        <v>0.008902</v>
      </c>
      <c r="F36" s="42" t="s">
        <v>1</v>
      </c>
      <c r="G36" s="43" t="s">
        <v>2</v>
      </c>
      <c r="H36" s="44" t="s">
        <v>8</v>
      </c>
      <c r="I36" s="48" t="s">
        <v>14</v>
      </c>
      <c r="J36" s="49" t="s">
        <v>15</v>
      </c>
    </row>
    <row r="37" spans="1:10" ht="12.75">
      <c r="A37" s="6">
        <v>33</v>
      </c>
      <c r="B37" s="7">
        <f aca="true" t="shared" si="5" ref="B37:B68">B36-C36</f>
        <v>66208.76830164864</v>
      </c>
      <c r="C37" s="8">
        <f t="shared" si="4"/>
        <v>578.0025472733927</v>
      </c>
      <c r="D37" s="9">
        <v>0.00873</v>
      </c>
      <c r="F37" s="6">
        <v>0</v>
      </c>
      <c r="G37" s="7">
        <f>G20</f>
        <v>100000</v>
      </c>
      <c r="H37" s="28">
        <f>J37/G37</f>
        <v>45.54336739853048</v>
      </c>
      <c r="I37" s="46">
        <f>(F38-F37)*AVERAGE(G37:G38)</f>
        <v>91958.4</v>
      </c>
      <c r="J37" s="7">
        <f>SUM(I37:I$43)</f>
        <v>4554336.739853048</v>
      </c>
    </row>
    <row r="38" spans="1:10" ht="12.75">
      <c r="A38" s="6">
        <v>34</v>
      </c>
      <c r="B38" s="7">
        <f t="shared" si="5"/>
        <v>65630.76575437524</v>
      </c>
      <c r="C38" s="8">
        <f t="shared" si="4"/>
        <v>578.2070462960459</v>
      </c>
      <c r="D38" s="9">
        <v>0.00881</v>
      </c>
      <c r="F38" s="6">
        <v>1</v>
      </c>
      <c r="G38" s="7">
        <f aca="true" t="shared" si="6" ref="G38:G43">G21</f>
        <v>83916.8</v>
      </c>
      <c r="H38" s="45">
        <f>J38/G38</f>
        <v>53.17622144615914</v>
      </c>
      <c r="I38" s="46">
        <f>(F39-F38)*AVERAGE(G38:G39)</f>
        <v>324285.1996823822</v>
      </c>
      <c r="J38" s="7">
        <f>SUM(I38:I$43)</f>
        <v>4462378.339853047</v>
      </c>
    </row>
    <row r="39" spans="1:10" ht="12.75">
      <c r="A39" s="6">
        <v>35</v>
      </c>
      <c r="B39" s="7">
        <f t="shared" si="5"/>
        <v>65052.558708079196</v>
      </c>
      <c r="C39" s="8">
        <f t="shared" si="4"/>
        <v>617.0235193461311</v>
      </c>
      <c r="D39" s="9">
        <v>0.009485</v>
      </c>
      <c r="F39" s="6">
        <v>5</v>
      </c>
      <c r="G39" s="7">
        <f t="shared" si="6"/>
        <v>78225.79984119111</v>
      </c>
      <c r="H39" s="28">
        <f>J39/G39</f>
        <v>52.89933945797359</v>
      </c>
      <c r="I39" s="46">
        <f>(F40-F39)*AVERAGE(G39:G40)</f>
        <v>1137155.2834284976</v>
      </c>
      <c r="J39" s="7">
        <f>SUM(I39:I$43)</f>
        <v>4138093.140170665</v>
      </c>
    </row>
    <row r="40" spans="1:10" ht="12.75">
      <c r="A40" s="6">
        <v>36</v>
      </c>
      <c r="B40" s="7">
        <f t="shared" si="5"/>
        <v>64435.53518873306</v>
      </c>
      <c r="C40" s="8">
        <f t="shared" si="4"/>
        <v>647.6415641819559</v>
      </c>
      <c r="D40" s="9">
        <v>0.010051</v>
      </c>
      <c r="F40" s="6">
        <v>20</v>
      </c>
      <c r="G40" s="7">
        <f t="shared" si="6"/>
        <v>73394.90461594191</v>
      </c>
      <c r="H40" s="45">
        <f>J40/G40</f>
        <v>40.887550333982475</v>
      </c>
      <c r="I40" s="46">
        <f>(F41-F40)*AVERAGE(G40:G41)</f>
        <v>1351411.8071543332</v>
      </c>
      <c r="J40" s="7">
        <f>SUM(I40:I$43)</f>
        <v>3000937.8567421674</v>
      </c>
    </row>
    <row r="41" spans="1:10" ht="12.75">
      <c r="A41" s="6">
        <v>37</v>
      </c>
      <c r="B41" s="7">
        <f t="shared" si="5"/>
        <v>63787.89362455111</v>
      </c>
      <c r="C41" s="8">
        <f t="shared" si="4"/>
        <v>678.5756123779747</v>
      </c>
      <c r="D41" s="9">
        <v>0.010638</v>
      </c>
      <c r="F41" s="6">
        <v>40</v>
      </c>
      <c r="G41" s="7">
        <f t="shared" si="6"/>
        <v>61746.27609949141</v>
      </c>
      <c r="H41" s="45">
        <f>J41/G41</f>
        <v>26.714583514801163</v>
      </c>
      <c r="I41" s="46">
        <f>(F42-F41)*AVERAGE(G41:G42)</f>
        <v>1046260.2274557997</v>
      </c>
      <c r="J41" s="7">
        <f>SUM(I41:I$43)</f>
        <v>1649526.0495878344</v>
      </c>
    </row>
    <row r="42" spans="1:10" ht="12.75">
      <c r="A42" s="6">
        <v>38</v>
      </c>
      <c r="B42" s="7">
        <f t="shared" si="5"/>
        <v>63109.318012173135</v>
      </c>
      <c r="C42" s="8">
        <f t="shared" si="4"/>
        <v>680.8233227153238</v>
      </c>
      <c r="D42" s="9">
        <v>0.010788</v>
      </c>
      <c r="F42" s="6">
        <v>60</v>
      </c>
      <c r="G42" s="7">
        <f t="shared" si="6"/>
        <v>42879.74664608857</v>
      </c>
      <c r="H42" s="45">
        <f>J42/G42</f>
        <v>14.068782334726405</v>
      </c>
      <c r="I42" s="46">
        <f>(F43-F42)*AVERAGE(G42:G43)</f>
        <v>551662.5056659202</v>
      </c>
      <c r="J42" s="7">
        <f>SUM(I42:I$43)</f>
        <v>603265.8221320347</v>
      </c>
    </row>
    <row r="43" spans="1:10" ht="12.75">
      <c r="A43" s="6">
        <v>39</v>
      </c>
      <c r="B43" s="7">
        <f t="shared" si="5"/>
        <v>62428.49468945781</v>
      </c>
      <c r="C43" s="8">
        <f t="shared" si="4"/>
        <v>682.2185899663949</v>
      </c>
      <c r="D43" s="9">
        <v>0.010928</v>
      </c>
      <c r="F43" s="6">
        <v>80</v>
      </c>
      <c r="G43" s="7">
        <f t="shared" si="6"/>
        <v>12286.503920503452</v>
      </c>
      <c r="H43" s="31">
        <f>4.2</f>
        <v>4.2</v>
      </c>
      <c r="I43" s="46">
        <f>G43*H43</f>
        <v>51603.3164661145</v>
      </c>
      <c r="J43" s="7">
        <f>SUM(I43:I$43)</f>
        <v>51603.3164661145</v>
      </c>
    </row>
    <row r="44" spans="1:10" ht="12.75">
      <c r="A44" s="6">
        <v>40</v>
      </c>
      <c r="B44" s="7">
        <f t="shared" si="5"/>
        <v>61746.27609949141</v>
      </c>
      <c r="C44" s="8">
        <f t="shared" si="4"/>
        <v>718.6031612458811</v>
      </c>
      <c r="D44" s="9">
        <v>0.011638</v>
      </c>
      <c r="F44" s="13">
        <v>105</v>
      </c>
      <c r="G44" s="34"/>
      <c r="H44" s="35"/>
      <c r="I44" s="47"/>
      <c r="J44" s="34"/>
    </row>
    <row r="45" spans="1:4" ht="12.75">
      <c r="A45" s="6">
        <v>41</v>
      </c>
      <c r="B45" s="7">
        <f t="shared" si="5"/>
        <v>61027.67293824553</v>
      </c>
      <c r="C45" s="8">
        <f t="shared" si="4"/>
        <v>685.767960807065</v>
      </c>
      <c r="D45" s="9">
        <v>0.011237</v>
      </c>
    </row>
    <row r="46" spans="1:4" ht="12.75">
      <c r="A46" s="6">
        <v>42</v>
      </c>
      <c r="B46" s="7">
        <f t="shared" si="5"/>
        <v>60341.90497743846</v>
      </c>
      <c r="C46" s="8">
        <f t="shared" si="4"/>
        <v>725.8527749736072</v>
      </c>
      <c r="D46" s="9">
        <v>0.012029</v>
      </c>
    </row>
    <row r="47" spans="1:4" ht="12.75">
      <c r="A47" s="6">
        <v>43</v>
      </c>
      <c r="B47" s="7">
        <f t="shared" si="5"/>
        <v>59616.05220246485</v>
      </c>
      <c r="C47" s="8">
        <f t="shared" si="4"/>
        <v>762.0123792519057</v>
      </c>
      <c r="D47" s="9">
        <v>0.012782</v>
      </c>
    </row>
    <row r="48" spans="1:4" ht="12.75">
      <c r="A48" s="6">
        <v>44</v>
      </c>
      <c r="B48" s="7">
        <f t="shared" si="5"/>
        <v>58854.039823212945</v>
      </c>
      <c r="C48" s="8">
        <f t="shared" si="4"/>
        <v>758.098886962806</v>
      </c>
      <c r="D48" s="9">
        <v>0.012881</v>
      </c>
    </row>
    <row r="49" spans="1:4" ht="12.75">
      <c r="A49" s="6">
        <v>45</v>
      </c>
      <c r="B49" s="7">
        <f t="shared" si="5"/>
        <v>58095.94093625014</v>
      </c>
      <c r="C49" s="8">
        <f t="shared" si="4"/>
        <v>809.5088410057094</v>
      </c>
      <c r="D49" s="9">
        <v>0.013934</v>
      </c>
    </row>
    <row r="50" spans="1:4" ht="12.75">
      <c r="A50" s="6">
        <v>46</v>
      </c>
      <c r="B50" s="7">
        <f t="shared" si="5"/>
        <v>57286.43209524443</v>
      </c>
      <c r="C50" s="8">
        <f t="shared" si="4"/>
        <v>820.9145719248528</v>
      </c>
      <c r="D50" s="9">
        <v>0.01433</v>
      </c>
    </row>
    <row r="51" spans="1:4" ht="12.75">
      <c r="A51" s="6">
        <v>47</v>
      </c>
      <c r="B51" s="7">
        <f t="shared" si="5"/>
        <v>56465.51752331958</v>
      </c>
      <c r="C51" s="8">
        <f t="shared" si="4"/>
        <v>863.809487071743</v>
      </c>
      <c r="D51" s="9">
        <v>0.015298</v>
      </c>
    </row>
    <row r="52" spans="1:4" ht="12.75">
      <c r="A52" s="6">
        <v>48</v>
      </c>
      <c r="B52" s="7">
        <f t="shared" si="5"/>
        <v>55601.70803624784</v>
      </c>
      <c r="C52" s="8">
        <f t="shared" si="4"/>
        <v>861.6040677296965</v>
      </c>
      <c r="D52" s="9">
        <v>0.015496</v>
      </c>
    </row>
    <row r="53" spans="1:4" ht="12.75">
      <c r="A53" s="6">
        <v>49</v>
      </c>
      <c r="B53" s="7">
        <f t="shared" si="5"/>
        <v>54740.10396851814</v>
      </c>
      <c r="C53" s="8">
        <f t="shared" si="4"/>
        <v>881.0419733732996</v>
      </c>
      <c r="D53" s="9">
        <v>0.016095</v>
      </c>
    </row>
    <row r="54" spans="1:4" ht="12.75">
      <c r="A54" s="6">
        <v>50</v>
      </c>
      <c r="B54" s="7">
        <f t="shared" si="5"/>
        <v>53859.06199514484</v>
      </c>
      <c r="C54" s="8">
        <f t="shared" si="4"/>
        <v>992.5686535085243</v>
      </c>
      <c r="D54" s="9">
        <v>0.018429</v>
      </c>
    </row>
    <row r="55" spans="1:4" ht="12.75">
      <c r="A55" s="6">
        <v>51</v>
      </c>
      <c r="B55" s="7">
        <f t="shared" si="5"/>
        <v>52866.49334163631</v>
      </c>
      <c r="C55" s="8">
        <f t="shared" si="4"/>
        <v>933.7280053999806</v>
      </c>
      <c r="D55" s="9">
        <v>0.017662</v>
      </c>
    </row>
    <row r="56" spans="1:4" ht="12.75">
      <c r="A56" s="6">
        <v>52</v>
      </c>
      <c r="B56" s="7">
        <f t="shared" si="5"/>
        <v>51932.765336236334</v>
      </c>
      <c r="C56" s="8">
        <f t="shared" si="4"/>
        <v>1008.5343028297096</v>
      </c>
      <c r="D56" s="9">
        <v>0.01942</v>
      </c>
    </row>
    <row r="57" spans="1:4" ht="12.75">
      <c r="A57" s="6">
        <v>53</v>
      </c>
      <c r="B57" s="7">
        <f t="shared" si="5"/>
        <v>50924.23103340663</v>
      </c>
      <c r="C57" s="8">
        <f t="shared" si="4"/>
        <v>1042.3171607917668</v>
      </c>
      <c r="D57" s="9">
        <v>0.020468</v>
      </c>
    </row>
    <row r="58" spans="1:4" ht="12.75">
      <c r="A58" s="6">
        <v>54</v>
      </c>
      <c r="B58" s="7">
        <f t="shared" si="5"/>
        <v>49881.91387261486</v>
      </c>
      <c r="C58" s="8">
        <f t="shared" si="4"/>
        <v>1073.059731227691</v>
      </c>
      <c r="D58" s="9">
        <v>0.021512</v>
      </c>
    </row>
    <row r="59" spans="1:4" ht="12.75">
      <c r="A59" s="6">
        <v>55</v>
      </c>
      <c r="B59" s="7">
        <f t="shared" si="5"/>
        <v>48808.85414138717</v>
      </c>
      <c r="C59" s="8">
        <f t="shared" si="4"/>
        <v>1091.5124051638413</v>
      </c>
      <c r="D59" s="9">
        <v>0.022363</v>
      </c>
    </row>
    <row r="60" spans="1:4" ht="12.75">
      <c r="A60" s="6">
        <v>56</v>
      </c>
      <c r="B60" s="7">
        <f t="shared" si="5"/>
        <v>47717.34173622333</v>
      </c>
      <c r="C60" s="8">
        <f t="shared" si="4"/>
        <v>1146.7908739466552</v>
      </c>
      <c r="D60" s="9">
        <v>0.024033</v>
      </c>
    </row>
    <row r="61" spans="1:4" ht="12.75">
      <c r="A61" s="6">
        <v>57</v>
      </c>
      <c r="B61" s="7">
        <f t="shared" si="5"/>
        <v>46570.55086227667</v>
      </c>
      <c r="C61" s="8">
        <f t="shared" si="4"/>
        <v>1192.2526726251451</v>
      </c>
      <c r="D61" s="9">
        <v>0.025601</v>
      </c>
    </row>
    <row r="62" spans="1:4" ht="12.75">
      <c r="A62" s="6">
        <v>58</v>
      </c>
      <c r="B62" s="7">
        <f t="shared" si="5"/>
        <v>45378.29818965153</v>
      </c>
      <c r="C62" s="8">
        <f t="shared" si="4"/>
        <v>1273.54193869257</v>
      </c>
      <c r="D62" s="9">
        <v>0.028065</v>
      </c>
    </row>
    <row r="63" spans="1:4" ht="12.75">
      <c r="A63" s="6">
        <v>59</v>
      </c>
      <c r="B63" s="7">
        <f t="shared" si="5"/>
        <v>44104.756250958955</v>
      </c>
      <c r="C63" s="8">
        <f t="shared" si="4"/>
        <v>1225.009604870385</v>
      </c>
      <c r="D63" s="9">
        <v>0.027775</v>
      </c>
    </row>
    <row r="64" spans="1:4" ht="12.75">
      <c r="A64" s="6">
        <v>60</v>
      </c>
      <c r="B64" s="7">
        <f t="shared" si="5"/>
        <v>42879.74664608857</v>
      </c>
      <c r="C64" s="8">
        <f t="shared" si="4"/>
        <v>1377.9406584720562</v>
      </c>
      <c r="D64" s="9">
        <v>0.032135</v>
      </c>
    </row>
    <row r="65" spans="1:4" ht="12.75">
      <c r="A65" s="6">
        <v>61</v>
      </c>
      <c r="B65" s="7">
        <f t="shared" si="5"/>
        <v>41501.80598761651</v>
      </c>
      <c r="C65" s="8">
        <f t="shared" si="4"/>
        <v>1341.0478568778524</v>
      </c>
      <c r="D65" s="9">
        <v>0.032313</v>
      </c>
    </row>
    <row r="66" spans="1:4" ht="12.75">
      <c r="A66" s="6">
        <v>62</v>
      </c>
      <c r="B66" s="7">
        <f t="shared" si="5"/>
        <v>40160.758130738664</v>
      </c>
      <c r="C66" s="8">
        <f t="shared" si="4"/>
        <v>1472.2532323147486</v>
      </c>
      <c r="D66" s="9">
        <v>0.036659</v>
      </c>
    </row>
    <row r="67" spans="1:4" ht="12.75">
      <c r="A67" s="6">
        <v>63</v>
      </c>
      <c r="B67" s="7">
        <f t="shared" si="5"/>
        <v>38688.50489842392</v>
      </c>
      <c r="C67" s="8">
        <f t="shared" si="4"/>
        <v>1478.287772168778</v>
      </c>
      <c r="D67" s="9">
        <v>0.03821</v>
      </c>
    </row>
    <row r="68" spans="1:4" ht="12.75">
      <c r="A68" s="6">
        <v>64</v>
      </c>
      <c r="B68" s="7">
        <f t="shared" si="5"/>
        <v>37210.21712625514</v>
      </c>
      <c r="C68" s="8">
        <f aca="true" t="shared" si="7" ref="C68:C99">B68*D68</f>
        <v>1530.3073895343691</v>
      </c>
      <c r="D68" s="9">
        <v>0.041126</v>
      </c>
    </row>
    <row r="69" spans="1:4" ht="12.75">
      <c r="A69" s="6">
        <v>65</v>
      </c>
      <c r="B69" s="7">
        <f aca="true" t="shared" si="8" ref="B69:B100">B68-C68</f>
        <v>35679.90973672077</v>
      </c>
      <c r="C69" s="8">
        <f t="shared" si="7"/>
        <v>1602.8485851027071</v>
      </c>
      <c r="D69" s="9">
        <v>0.044923</v>
      </c>
    </row>
    <row r="70" spans="1:4" ht="12.75">
      <c r="A70" s="6">
        <v>66</v>
      </c>
      <c r="B70" s="7">
        <f t="shared" si="8"/>
        <v>34077.061151618065</v>
      </c>
      <c r="C70" s="8">
        <f t="shared" si="7"/>
        <v>1648.4778332095239</v>
      </c>
      <c r="D70" s="9">
        <v>0.048375</v>
      </c>
    </row>
    <row r="71" spans="1:4" ht="12.75">
      <c r="A71" s="6">
        <v>67</v>
      </c>
      <c r="B71" s="7">
        <f t="shared" si="8"/>
        <v>32428.583318408542</v>
      </c>
      <c r="C71" s="8">
        <f t="shared" si="7"/>
        <v>1726.368061538797</v>
      </c>
      <c r="D71" s="9">
        <v>0.053236</v>
      </c>
    </row>
    <row r="72" spans="1:4" ht="12.75">
      <c r="A72" s="6">
        <v>68</v>
      </c>
      <c r="B72" s="7">
        <f t="shared" si="8"/>
        <v>30702.215256869746</v>
      </c>
      <c r="C72" s="8">
        <f t="shared" si="7"/>
        <v>1772.6231000706316</v>
      </c>
      <c r="D72" s="9">
        <v>0.057736</v>
      </c>
    </row>
    <row r="73" spans="1:4" ht="12.75">
      <c r="A73" s="6">
        <v>69</v>
      </c>
      <c r="B73" s="7">
        <f t="shared" si="8"/>
        <v>28929.592156799114</v>
      </c>
      <c r="C73" s="8">
        <f t="shared" si="7"/>
        <v>1710.6357138236885</v>
      </c>
      <c r="D73" s="9">
        <v>0.059131</v>
      </c>
    </row>
    <row r="74" spans="1:4" ht="12.75">
      <c r="A74" s="6">
        <v>70</v>
      </c>
      <c r="B74" s="7">
        <f t="shared" si="8"/>
        <v>27218.956442975425</v>
      </c>
      <c r="C74" s="8">
        <f t="shared" si="7"/>
        <v>1910.0630494293575</v>
      </c>
      <c r="D74" s="9">
        <v>0.070174</v>
      </c>
    </row>
    <row r="75" spans="1:4" ht="12.75">
      <c r="A75" s="6">
        <v>71</v>
      </c>
      <c r="B75" s="7">
        <f t="shared" si="8"/>
        <v>25308.893393546066</v>
      </c>
      <c r="C75" s="8">
        <f t="shared" si="7"/>
        <v>1803.8154499448153</v>
      </c>
      <c r="D75" s="9">
        <v>0.071272</v>
      </c>
    </row>
    <row r="76" spans="1:4" ht="12.75">
      <c r="A76" s="6">
        <v>72</v>
      </c>
      <c r="B76" s="7">
        <f t="shared" si="8"/>
        <v>23505.077943601253</v>
      </c>
      <c r="C76" s="8">
        <f t="shared" si="7"/>
        <v>1901.4197751696795</v>
      </c>
      <c r="D76" s="9">
        <v>0.080894</v>
      </c>
    </row>
    <row r="77" spans="1:4" ht="12.75">
      <c r="A77" s="6">
        <v>73</v>
      </c>
      <c r="B77" s="7">
        <f t="shared" si="8"/>
        <v>21603.65816843157</v>
      </c>
      <c r="C77" s="8">
        <f t="shared" si="7"/>
        <v>1908.5967845482555</v>
      </c>
      <c r="D77" s="9">
        <v>0.088346</v>
      </c>
    </row>
    <row r="78" spans="1:4" ht="12.75">
      <c r="A78" s="6">
        <v>74</v>
      </c>
      <c r="B78" s="7">
        <f t="shared" si="8"/>
        <v>19695.061383883316</v>
      </c>
      <c r="C78" s="8">
        <f t="shared" si="7"/>
        <v>1954.8530127187223</v>
      </c>
      <c r="D78" s="9">
        <v>0.099256</v>
      </c>
    </row>
    <row r="79" spans="1:4" ht="12.75">
      <c r="A79" s="6">
        <v>75</v>
      </c>
      <c r="B79" s="7">
        <f t="shared" si="8"/>
        <v>17740.208371164594</v>
      </c>
      <c r="C79" s="8">
        <f t="shared" si="7"/>
        <v>1888.7645048611519</v>
      </c>
      <c r="D79" s="9">
        <v>0.106468</v>
      </c>
    </row>
    <row r="80" spans="1:4" ht="12.75">
      <c r="A80" s="6">
        <v>76</v>
      </c>
      <c r="B80" s="7">
        <f t="shared" si="8"/>
        <v>15851.443866303442</v>
      </c>
      <c r="C80" s="8">
        <f t="shared" si="7"/>
        <v>1761.2063736533764</v>
      </c>
      <c r="D80" s="9">
        <v>0.111107</v>
      </c>
    </row>
    <row r="81" spans="1:4" ht="12.75">
      <c r="A81" s="6">
        <v>77</v>
      </c>
      <c r="B81" s="7">
        <f t="shared" si="8"/>
        <v>14090.237492650065</v>
      </c>
      <c r="C81" s="8">
        <f t="shared" si="7"/>
        <v>1803.7335721466127</v>
      </c>
      <c r="D81" s="9">
        <v>0.128013</v>
      </c>
    </row>
    <row r="82" spans="1:4" ht="12.75">
      <c r="A82" s="6">
        <v>78</v>
      </c>
      <c r="B82" s="7">
        <f t="shared" si="8"/>
        <v>12286.503920503452</v>
      </c>
      <c r="C82" s="8">
        <f t="shared" si="7"/>
        <v>1739.1914894590252</v>
      </c>
      <c r="D82" s="9">
        <v>0.141553</v>
      </c>
    </row>
    <row r="83" spans="1:4" ht="12.75">
      <c r="A83" s="6">
        <v>79</v>
      </c>
      <c r="B83" s="7">
        <f t="shared" si="8"/>
        <v>10547.312431044427</v>
      </c>
      <c r="C83" s="8">
        <f t="shared" si="7"/>
        <v>1501.2833568100016</v>
      </c>
      <c r="D83" s="9">
        <v>0.142338</v>
      </c>
    </row>
    <row r="84" spans="1:4" ht="12.75">
      <c r="A84" s="6">
        <v>80</v>
      </c>
      <c r="B84" s="7">
        <f t="shared" si="8"/>
        <v>9046.029074234426</v>
      </c>
      <c r="C84" s="8">
        <f t="shared" si="7"/>
        <v>1518.3126579067286</v>
      </c>
      <c r="D84" s="9">
        <v>0.167843</v>
      </c>
    </row>
    <row r="85" spans="1:4" ht="12.75">
      <c r="A85" s="6">
        <v>81</v>
      </c>
      <c r="B85" s="7">
        <f t="shared" si="8"/>
        <v>7527.7164163276975</v>
      </c>
      <c r="C85" s="8">
        <f t="shared" si="7"/>
        <v>1259.093375511387</v>
      </c>
      <c r="D85" s="9">
        <v>0.167261</v>
      </c>
    </row>
    <row r="86" spans="1:4" ht="12.75">
      <c r="A86" s="6">
        <v>82</v>
      </c>
      <c r="B86" s="7">
        <f t="shared" si="8"/>
        <v>6268.62304081631</v>
      </c>
      <c r="C86" s="8">
        <f t="shared" si="7"/>
        <v>1282.4223644441192</v>
      </c>
      <c r="D86" s="9">
        <v>0.204578</v>
      </c>
    </row>
    <row r="87" spans="1:4" ht="12.75">
      <c r="A87" s="6">
        <v>83</v>
      </c>
      <c r="B87" s="7">
        <f t="shared" si="8"/>
        <v>4986.200676372191</v>
      </c>
      <c r="C87" s="8">
        <f t="shared" si="7"/>
        <v>1035.5092254655947</v>
      </c>
      <c r="D87" s="9">
        <v>0.207675</v>
      </c>
    </row>
    <row r="88" spans="1:4" ht="12.75">
      <c r="A88" s="6">
        <v>84</v>
      </c>
      <c r="B88" s="7">
        <f t="shared" si="8"/>
        <v>3950.6914509065964</v>
      </c>
      <c r="C88" s="8">
        <f t="shared" si="7"/>
        <v>913.2971454718814</v>
      </c>
      <c r="D88" s="9">
        <v>0.231174</v>
      </c>
    </row>
    <row r="89" spans="1:4" ht="12.75">
      <c r="A89" s="6">
        <v>85</v>
      </c>
      <c r="B89" s="7">
        <f t="shared" si="8"/>
        <v>3037.394305434715</v>
      </c>
      <c r="C89" s="8">
        <f t="shared" si="7"/>
        <v>712.8126582051135</v>
      </c>
      <c r="D89" s="9">
        <v>0.234679</v>
      </c>
    </row>
    <row r="90" spans="1:4" ht="12.75">
      <c r="A90" s="6">
        <v>86</v>
      </c>
      <c r="B90" s="7">
        <f t="shared" si="8"/>
        <v>2324.5816472296015</v>
      </c>
      <c r="C90" s="8">
        <f t="shared" si="7"/>
        <v>583.0074017068313</v>
      </c>
      <c r="D90" s="9">
        <v>0.250801</v>
      </c>
    </row>
    <row r="91" spans="1:4" ht="12.75">
      <c r="A91" s="6">
        <v>87</v>
      </c>
      <c r="B91" s="7">
        <f t="shared" si="8"/>
        <v>1741.57424552277</v>
      </c>
      <c r="C91" s="8">
        <f t="shared" si="7"/>
        <v>492.4719157034558</v>
      </c>
      <c r="D91" s="9">
        <v>0.282774</v>
      </c>
    </row>
    <row r="92" spans="1:4" ht="12.75">
      <c r="A92" s="6">
        <v>88</v>
      </c>
      <c r="B92" s="7">
        <f t="shared" si="8"/>
        <v>1249.1023298193143</v>
      </c>
      <c r="C92" s="8">
        <f t="shared" si="7"/>
        <v>366.0406940372413</v>
      </c>
      <c r="D92" s="9">
        <v>0.293043</v>
      </c>
    </row>
    <row r="93" spans="1:4" ht="12.75">
      <c r="A93" s="6">
        <v>89</v>
      </c>
      <c r="B93" s="7">
        <f t="shared" si="8"/>
        <v>883.0616357820729</v>
      </c>
      <c r="C93" s="8">
        <f t="shared" si="7"/>
        <v>265.6955849741101</v>
      </c>
      <c r="D93" s="9">
        <v>0.30088</v>
      </c>
    </row>
    <row r="94" spans="1:4" ht="12.75">
      <c r="A94" s="6">
        <v>90</v>
      </c>
      <c r="B94" s="7">
        <f t="shared" si="8"/>
        <v>617.3660508079629</v>
      </c>
      <c r="C94" s="8">
        <f t="shared" si="7"/>
        <v>204.40681259226247</v>
      </c>
      <c r="D94" s="9">
        <v>0.331095</v>
      </c>
    </row>
    <row r="95" spans="1:4" ht="12.75">
      <c r="A95" s="6">
        <v>91</v>
      </c>
      <c r="B95" s="7">
        <f t="shared" si="8"/>
        <v>412.95923821570045</v>
      </c>
      <c r="C95" s="8">
        <f t="shared" si="7"/>
        <v>134.8497744431459</v>
      </c>
      <c r="D95" s="9">
        <v>0.326545</v>
      </c>
    </row>
    <row r="96" spans="1:4" ht="12.75">
      <c r="A96" s="6">
        <v>92</v>
      </c>
      <c r="B96" s="7">
        <f t="shared" si="8"/>
        <v>278.1094637725546</v>
      </c>
      <c r="C96" s="8">
        <f t="shared" si="7"/>
        <v>95.6490754374396</v>
      </c>
      <c r="D96" s="9">
        <v>0.343926</v>
      </c>
    </row>
    <row r="97" spans="1:4" ht="12.75">
      <c r="A97" s="6">
        <v>93</v>
      </c>
      <c r="B97" s="7">
        <f t="shared" si="8"/>
        <v>182.460388335115</v>
      </c>
      <c r="C97" s="8">
        <f t="shared" si="7"/>
        <v>65.94702307673728</v>
      </c>
      <c r="D97" s="9">
        <v>0.361432</v>
      </c>
    </row>
    <row r="98" spans="1:4" ht="12.75">
      <c r="A98" s="6">
        <v>94</v>
      </c>
      <c r="B98" s="7">
        <f t="shared" si="8"/>
        <v>116.51336525837772</v>
      </c>
      <c r="C98" s="8">
        <f t="shared" si="7"/>
        <v>46.18881082255239</v>
      </c>
      <c r="D98" s="9">
        <v>0.396425</v>
      </c>
    </row>
    <row r="99" spans="1:4" ht="12.75">
      <c r="A99" s="6">
        <v>95</v>
      </c>
      <c r="B99" s="7">
        <f t="shared" si="8"/>
        <v>70.32455443582532</v>
      </c>
      <c r="C99" s="8">
        <f t="shared" si="7"/>
        <v>25.918888107422216</v>
      </c>
      <c r="D99" s="9">
        <v>0.368561</v>
      </c>
    </row>
    <row r="100" spans="1:4" ht="12.75">
      <c r="A100" s="6">
        <v>96</v>
      </c>
      <c r="B100" s="7">
        <f t="shared" si="8"/>
        <v>44.4056663284031</v>
      </c>
      <c r="C100" s="8">
        <f aca="true" t="shared" si="9" ref="C100:C108">B100*D100</f>
        <v>16.23484482666316</v>
      </c>
      <c r="D100" s="9">
        <v>0.365603</v>
      </c>
    </row>
    <row r="101" spans="1:4" ht="12.75">
      <c r="A101" s="6">
        <v>97</v>
      </c>
      <c r="B101" s="7">
        <f aca="true" t="shared" si="10" ref="B101:B108">B100-C100</f>
        <v>28.17082150173994</v>
      </c>
      <c r="C101" s="8">
        <f t="shared" si="9"/>
        <v>11.366447571986535</v>
      </c>
      <c r="D101" s="9">
        <v>0.403483</v>
      </c>
    </row>
    <row r="102" spans="1:4" ht="12.75">
      <c r="A102" s="6">
        <v>98</v>
      </c>
      <c r="B102" s="7">
        <f t="shared" si="10"/>
        <v>16.804373929753403</v>
      </c>
      <c r="C102" s="8">
        <f t="shared" si="9"/>
        <v>7.713426090617899</v>
      </c>
      <c r="D102" s="9">
        <v>0.459013</v>
      </c>
    </row>
    <row r="103" spans="1:4" ht="12.75">
      <c r="A103" s="6">
        <v>99</v>
      </c>
      <c r="B103" s="7">
        <f t="shared" si="10"/>
        <v>9.090947839135504</v>
      </c>
      <c r="C103" s="8">
        <f t="shared" si="9"/>
        <v>4.491591871725196</v>
      </c>
      <c r="D103" s="9">
        <v>0.494073</v>
      </c>
    </row>
    <row r="104" spans="1:4" ht="12.75">
      <c r="A104" s="6">
        <v>100</v>
      </c>
      <c r="B104" s="7">
        <f t="shared" si="10"/>
        <v>4.599355967410308</v>
      </c>
      <c r="C104" s="8">
        <f t="shared" si="9"/>
        <v>2.2320444542043854</v>
      </c>
      <c r="D104" s="9">
        <v>0.485295</v>
      </c>
    </row>
    <row r="105" spans="1:4" ht="12.75">
      <c r="A105" s="6">
        <v>101</v>
      </c>
      <c r="B105" s="7">
        <f t="shared" si="10"/>
        <v>2.367311513205923</v>
      </c>
      <c r="C105" s="8">
        <f t="shared" si="9"/>
        <v>1.1244753360843267</v>
      </c>
      <c r="D105" s="9">
        <v>0.475001</v>
      </c>
    </row>
    <row r="106" spans="1:4" ht="12.75">
      <c r="A106" s="6">
        <v>102</v>
      </c>
      <c r="B106" s="7">
        <f t="shared" si="10"/>
        <v>1.2428361771215963</v>
      </c>
      <c r="C106" s="8">
        <f t="shared" si="9"/>
        <v>0.6214193313969754</v>
      </c>
      <c r="D106" s="9">
        <v>0.500001</v>
      </c>
    </row>
    <row r="107" spans="1:4" ht="12.75">
      <c r="A107" s="6">
        <v>103</v>
      </c>
      <c r="B107" s="7">
        <f t="shared" si="10"/>
        <v>0.621416845724621</v>
      </c>
      <c r="C107" s="8">
        <f t="shared" si="9"/>
        <v>0.34523247856023326</v>
      </c>
      <c r="D107" s="9">
        <v>0.555557</v>
      </c>
    </row>
    <row r="108" spans="1:4" ht="12.75">
      <c r="A108" s="13">
        <v>104</v>
      </c>
      <c r="B108" s="22">
        <f t="shared" si="10"/>
        <v>0.2761843671643877</v>
      </c>
      <c r="C108" s="39">
        <f t="shared" si="9"/>
        <v>0.2761843671643877</v>
      </c>
      <c r="D108" s="40">
        <v>1</v>
      </c>
    </row>
  </sheetData>
  <sheetProtection/>
  <mergeCells count="4">
    <mergeCell ref="F3:I3"/>
    <mergeCell ref="F10:H10"/>
    <mergeCell ref="F17:H17"/>
    <mergeCell ref="F34:H34"/>
  </mergeCells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Université Paris 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UP1</dc:creator>
  <cp:keywords/>
  <dc:description/>
  <cp:lastModifiedBy>User</cp:lastModifiedBy>
  <dcterms:created xsi:type="dcterms:W3CDTF">2008-10-29T22:12:52Z</dcterms:created>
  <dcterms:modified xsi:type="dcterms:W3CDTF">2021-02-01T15:46:34Z</dcterms:modified>
  <cp:category/>
  <cp:version/>
  <cp:contentType/>
  <cp:contentStatus/>
</cp:coreProperties>
</file>