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L3 DEMOGRAPHIE\S2_Evolution des comportements démographiques\02_Fécondité\"/>
    </mc:Choice>
  </mc:AlternateContent>
  <xr:revisionPtr revIDLastSave="0" documentId="8_{63E02351-9665-49E0-A159-9BFC921453EF}" xr6:coauthVersionLast="46" xr6:coauthVersionMax="46" xr10:uidLastSave="{00000000-0000-0000-0000-000000000000}"/>
  <bookViews>
    <workbookView xWindow="-120" yWindow="-120" windowWidth="24240" windowHeight="13140" tabRatio="500" activeTab="4" xr2:uid="{00000000-000D-0000-FFFF-FFFF00000000}"/>
  </bookViews>
  <sheets>
    <sheet name="Figure 1" sheetId="1" r:id="rId1"/>
    <sheet name="Figure 2 + graph" sheetId="2" r:id="rId2"/>
    <sheet name="Figure 3" sheetId="3" r:id="rId3"/>
    <sheet name="Figure 4 + calculs" sheetId="4" r:id="rId4"/>
    <sheet name="Figure 5" sheetId="5" r:id="rId5"/>
    <sheet name="Figure 6" sheetId="6" r:id="rId6"/>
    <sheet name="Figure 7" sheetId="7" r:id="rId7"/>
  </sheets>
  <definedNames>
    <definedName name="Excel_BuiltIn_Print_Area" localSheetId="1">'Figure 2 + graph'!$A$1:$L$42</definedName>
    <definedName name="Excel_BuiltIn_Print_Area" localSheetId="4">'Figure 5'!$A$1:$L$20</definedName>
    <definedName name="_xlnm.Print_Area" localSheetId="1">'Figure 2 + graph'!$A$1:$C$42</definedName>
    <definedName name="_xlnm.Print_Area" localSheetId="2">'Figure 3'!$A$1:$B$126</definedName>
  </definedName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32" i="4" l="1"/>
  <c r="H33" i="4"/>
  <c r="H34" i="4"/>
  <c r="H35" i="4"/>
  <c r="H31" i="4"/>
  <c r="C30" i="4"/>
  <c r="D30" i="4"/>
  <c r="E30" i="4"/>
  <c r="F30" i="4"/>
  <c r="B30" i="4"/>
  <c r="C29" i="4"/>
  <c r="D29" i="4"/>
  <c r="E29" i="4"/>
  <c r="F29" i="4"/>
  <c r="B29" i="4"/>
  <c r="H20" i="4"/>
  <c r="I20" i="4" s="1"/>
  <c r="H21" i="4"/>
  <c r="I21" i="4"/>
  <c r="H22" i="4"/>
  <c r="I22" i="4" s="1"/>
  <c r="H23" i="4"/>
  <c r="I23" i="4"/>
  <c r="H19" i="4"/>
  <c r="I19" i="4" s="1"/>
  <c r="G41" i="2"/>
  <c r="F41" i="2"/>
  <c r="G40" i="2"/>
  <c r="F40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" i="2"/>
  <c r="E6" i="1"/>
  <c r="E7" i="1"/>
  <c r="E8" i="1"/>
  <c r="E9" i="1"/>
  <c r="E10" i="1"/>
  <c r="E12" i="1"/>
  <c r="E13" i="1"/>
  <c r="E14" i="1"/>
  <c r="E5" i="1"/>
</calcChain>
</file>

<file path=xl/sharedStrings.xml><?xml version="1.0" encoding="utf-8"?>
<sst xmlns="http://schemas.openxmlformats.org/spreadsheetml/2006/main" count="176" uniqueCount="108">
  <si>
    <t>Natalité et fécondité</t>
  </si>
  <si>
    <t>Naissances vivantes 
en milliers</t>
  </si>
  <si>
    <t>Taux de natalité 
en ‰</t>
  </si>
  <si>
    <t>Indicateur conjoncturel
de fécondité 
pour 100 femmes</t>
  </si>
  <si>
    <t>France métropolitaine</t>
  </si>
  <si>
    <t>2019 (p)</t>
  </si>
  <si>
    <r>
      <rPr>
        <b/>
        <sz val="10"/>
        <color rgb="FFCE181E"/>
        <rFont val="Arial"/>
        <family val="2"/>
        <charset val="1"/>
      </rPr>
      <t>France</t>
    </r>
    <r>
      <rPr>
        <b/>
        <vertAlign val="superscript"/>
        <sz val="10"/>
        <color rgb="FFCE181E"/>
        <rFont val="Arial"/>
        <family val="2"/>
        <charset val="1"/>
      </rPr>
      <t>1</t>
    </r>
  </si>
  <si>
    <t>p : données provisoires.</t>
  </si>
  <si>
    <t>1. France hors Mayotte en 2000, y c. Mayotte en 2018 et 2019.</t>
  </si>
  <si>
    <t>Source : Insee, estimations de population et statistiques de l'état civil.</t>
  </si>
  <si>
    <t>Taux de fécondité selon l'âge de la mère</t>
  </si>
  <si>
    <t>Âge</t>
  </si>
  <si>
    <t>Champ : France hors Mayotte pour 2009 et France y c. Mayotte pour 2019.</t>
  </si>
  <si>
    <t>Lecture : en 2019, 100 femmes de 25 ans ont mis au monde 8,0 enfants. Dix ans plus tôt, 100 femmes du même âge avaient mis au monde 10,1 enfants.</t>
  </si>
  <si>
    <t>Naissances en France métropolitaine depuis 1900</t>
  </si>
  <si>
    <t>en milliers</t>
  </si>
  <si>
    <t>Année</t>
  </si>
  <si>
    <t>Nombre de naissances</t>
  </si>
  <si>
    <t>Champ : France métropolitaine, enfants nés vivants.</t>
  </si>
  <si>
    <t>Source : Insee, statistiques de l'état civil.</t>
  </si>
  <si>
    <t>Naissances selon l'âge de la mère</t>
  </si>
  <si>
    <t>Nombre de naissances pour 100 femmes</t>
  </si>
  <si>
    <t>Âge moyen
des mères</t>
  </si>
  <si>
    <t>15-24 ans</t>
  </si>
  <si>
    <t>25-29 ans</t>
  </si>
  <si>
    <t>30-34 ans</t>
  </si>
  <si>
    <t>35-39 ans</t>
  </si>
  <si>
    <t>40-50 ans</t>
  </si>
  <si>
    <t xml:space="preserve">1995 </t>
  </si>
  <si>
    <t xml:space="preserve">2000 </t>
  </si>
  <si>
    <t xml:space="preserve">2005 </t>
  </si>
  <si>
    <t>2018 (p)</t>
  </si>
  <si>
    <t>Champ : France hors Mayotte en 1995, 2000 et 2005, y c. Mayotte en 2018 et 2019.</t>
  </si>
  <si>
    <t>Nombre moyen d'enfants à divers âges par génération</t>
  </si>
  <si>
    <t>pour 100 femmes</t>
  </si>
  <si>
    <t>Génération</t>
  </si>
  <si>
    <t>Âge atteint à la fin de l'année</t>
  </si>
  <si>
    <t xml:space="preserve">20 ans </t>
  </si>
  <si>
    <t xml:space="preserve">22 ans </t>
  </si>
  <si>
    <t xml:space="preserve">24 ans </t>
  </si>
  <si>
    <t xml:space="preserve">26 ans </t>
  </si>
  <si>
    <t xml:space="preserve">28 ans </t>
  </si>
  <si>
    <t xml:space="preserve">30 ans </t>
  </si>
  <si>
    <t xml:space="preserve">35 ans </t>
  </si>
  <si>
    <t xml:space="preserve">40 ans </t>
  </si>
  <si>
    <t xml:space="preserve">50 ans </t>
  </si>
  <si>
    <t>///</t>
  </si>
  <si>
    <t>/// : absence de résultat due à la nature des choses.</t>
  </si>
  <si>
    <t>Champ : France métropolitaine.</t>
  </si>
  <si>
    <t>Lecture : à la fin de l'année où elles ont atteint 20 ans, 100 femmes nées en 1999 ont déjà mis au monde 4,5 enfants.</t>
  </si>
  <si>
    <t>Natalité et fécondité dans l'UE</t>
  </si>
  <si>
    <t>Naissances vivantes
en milliers</t>
  </si>
  <si>
    <t>Taux de
natalité
en ‰</t>
  </si>
  <si>
    <t>Indicateur conjoncturel de fécondité</t>
  </si>
  <si>
    <t>Âge moyen
à la maternité
en années</t>
  </si>
  <si>
    <t>Allemagne</t>
  </si>
  <si>
    <t>Autriche</t>
  </si>
  <si>
    <t>Belgique</t>
  </si>
  <si>
    <t>Bulgarie</t>
  </si>
  <si>
    <t>Chypre</t>
  </si>
  <si>
    <t>Croatie</t>
  </si>
  <si>
    <t>Danemark</t>
  </si>
  <si>
    <t>Espagne</t>
  </si>
  <si>
    <t>Estonie</t>
  </si>
  <si>
    <t>Finlande</t>
  </si>
  <si>
    <r>
      <rPr>
        <b/>
        <sz val="10"/>
        <color rgb="FFBA131A"/>
        <rFont val="Arial"/>
        <family val="2"/>
        <charset val="1"/>
      </rPr>
      <t>France</t>
    </r>
    <r>
      <rPr>
        <b/>
        <vertAlign val="superscript"/>
        <sz val="10"/>
        <color rgb="FFFF00FF"/>
        <rFont val="Arial"/>
        <family val="2"/>
        <charset val="1"/>
      </rPr>
      <t>1</t>
    </r>
  </si>
  <si>
    <t>Grèce</t>
  </si>
  <si>
    <t>Hongrie</t>
  </si>
  <si>
    <t>Irlande</t>
  </si>
  <si>
    <t>Italie</t>
  </si>
  <si>
    <t>Lettonie</t>
  </si>
  <si>
    <t>Lituanie</t>
  </si>
  <si>
    <t>Luxembourg</t>
  </si>
  <si>
    <t>Malte</t>
  </si>
  <si>
    <t>Pays-Bas</t>
  </si>
  <si>
    <t>Pologne</t>
  </si>
  <si>
    <t>Portugal</t>
  </si>
  <si>
    <t>Rép. tchèque</t>
  </si>
  <si>
    <t>Roumanie</t>
  </si>
  <si>
    <t>Royaume-Uni</t>
  </si>
  <si>
    <t>Slovaquie</t>
  </si>
  <si>
    <t>Slovénie</t>
  </si>
  <si>
    <t>Suède</t>
  </si>
  <si>
    <t>UE</t>
  </si>
  <si>
    <t>e : donnée estimée.</t>
  </si>
  <si>
    <t>p : donnée provisoire.</t>
  </si>
  <si>
    <t>1. Source Insee pour les données relatives à la France.</t>
  </si>
  <si>
    <t>Source : Eurostat (extraction du 13 janvier 2020).</t>
  </si>
  <si>
    <t>Naissances selon la nationalité des parents</t>
  </si>
  <si>
    <t>en %</t>
  </si>
  <si>
    <t>2018</t>
  </si>
  <si>
    <t>Les deux parents français</t>
  </si>
  <si>
    <t>Un parent français, un parent étranger</t>
  </si>
  <si>
    <t>   Père étranger, mère française</t>
  </si>
  <si>
    <t>   Père français, mère étrangère</t>
  </si>
  <si>
    <t>Les deux parents étrangers</t>
  </si>
  <si>
    <t>Total (en milliers)</t>
  </si>
  <si>
    <t>Champ : France hors Mayotte en 2000 et 2005 et y c. Mayotte en 2018.</t>
  </si>
  <si>
    <t>ICF par femme</t>
  </si>
  <si>
    <t>âge moyen maternité 2009</t>
  </si>
  <si>
    <t>âge moyen maternité 2019</t>
  </si>
  <si>
    <t>Centre de classe</t>
  </si>
  <si>
    <t>a</t>
  </si>
  <si>
    <t>ICF p 100 femmes</t>
  </si>
  <si>
    <t>ICF / 1 femme</t>
  </si>
  <si>
    <t>amplitude de la tranche d'âge</t>
  </si>
  <si>
    <t>Borne inférieure</t>
  </si>
  <si>
    <t>âge moyen à la maternité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</si>
</sst>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"/>
    <numFmt numFmtId="165" formatCode="#,##0.0"/>
    <numFmt numFmtId="166" formatCode="&quot;(p) &quot;#,##0.0;&quot;&quot;"/>
    <numFmt numFmtId="167" formatCode="#,##0\ "/>
    <numFmt numFmtId="168" formatCode="0.000000"/>
    <numFmt numFmtId="169" formatCode="&quot;(p) &quot;#,##0.0"/>
    <numFmt numFmtId="170" formatCode="&quot;(p) &quot;#,##0.00"/>
    <numFmt numFmtId="171" formatCode="&quot;(e) (p) &quot;#,##0.0"/>
    <numFmt numFmtId="172" formatCode="#,###.00"/>
  </numFmts>
  <fonts count="17" x14ac:knownFonts="1"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CE181E"/>
      <name val="Arial"/>
      <family val="2"/>
      <charset val="1"/>
    </font>
    <font>
      <b/>
      <sz val="10"/>
      <color rgb="FF9999FF"/>
      <name val="Arial"/>
      <family val="2"/>
      <charset val="1"/>
    </font>
    <font>
      <b/>
      <vertAlign val="superscript"/>
      <sz val="10"/>
      <color rgb="FFCE181E"/>
      <name val="Arial"/>
      <family val="2"/>
      <charset val="1"/>
    </font>
    <font>
      <sz val="8"/>
      <name val="Arial"/>
      <family val="2"/>
      <charset val="1"/>
    </font>
    <font>
      <i/>
      <sz val="10"/>
      <name val="Arial"/>
      <family val="2"/>
      <charset val="1"/>
    </font>
    <font>
      <i/>
      <sz val="8"/>
      <name val="Arial"/>
      <family val="2"/>
      <charset val="1"/>
    </font>
    <font>
      <sz val="10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10"/>
      <color rgb="FFFF00FF"/>
      <name val="Arial"/>
      <family val="2"/>
      <charset val="1"/>
    </font>
    <font>
      <b/>
      <sz val="10"/>
      <color rgb="FFBA131A"/>
      <name val="Arial"/>
      <family val="2"/>
      <charset val="1"/>
    </font>
    <font>
      <b/>
      <vertAlign val="superscript"/>
      <sz val="10"/>
      <color rgb="FFFF00FF"/>
      <name val="Arial"/>
      <family val="2"/>
      <charset val="1"/>
    </font>
    <font>
      <b/>
      <sz val="10"/>
      <color rgb="FFFF0000"/>
      <name val="Arial"/>
      <family val="2"/>
      <charset val="1"/>
    </font>
    <font>
      <sz val="15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FF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165" fontId="0" fillId="0" borderId="0" xfId="0" applyNumberFormat="1" applyFont="1" applyBorder="1" applyAlignment="1">
      <alignment horizontal="right" vertical="center"/>
    </xf>
    <xf numFmtId="166" fontId="0" fillId="0" borderId="0" xfId="0" applyNumberFormat="1" applyFont="1" applyBorder="1" applyAlignment="1">
      <alignment horizontal="right" vertical="center"/>
    </xf>
    <xf numFmtId="164" fontId="0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7" fontId="0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8" fontId="0" fillId="0" borderId="0" xfId="0" applyNumberFormat="1" applyFont="1" applyAlignment="1">
      <alignment vertical="center"/>
    </xf>
    <xf numFmtId="1" fontId="0" fillId="0" borderId="0" xfId="0" applyNumberFormat="1" applyFont="1" applyBorder="1" applyAlignment="1">
      <alignment horizontal="left" vertical="center"/>
    </xf>
    <xf numFmtId="165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3" fontId="0" fillId="0" borderId="0" xfId="0" applyNumberFormat="1" applyFont="1" applyBorder="1" applyAlignment="1">
      <alignment horizontal="right" vertical="center" wrapText="1"/>
    </xf>
    <xf numFmtId="3" fontId="8" fillId="0" borderId="0" xfId="0" applyNumberFormat="1" applyFont="1" applyBorder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3" fontId="8" fillId="0" borderId="0" xfId="0" applyNumberFormat="1" applyFont="1" applyBorder="1" applyAlignment="1">
      <alignment vertical="center"/>
    </xf>
    <xf numFmtId="1" fontId="0" fillId="0" borderId="0" xfId="0" applyNumberFormat="1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165" fontId="8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69" fontId="0" fillId="0" borderId="0" xfId="0" applyNumberFormat="1" applyFont="1" applyAlignment="1">
      <alignment horizontal="right" vertical="center"/>
    </xf>
    <xf numFmtId="169" fontId="0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horizontal="right" vertical="center"/>
    </xf>
    <xf numFmtId="165" fontId="0" fillId="0" borderId="0" xfId="0" applyNumberFormat="1" applyFont="1" applyAlignment="1">
      <alignment horizontal="right" vertical="center"/>
    </xf>
    <xf numFmtId="0" fontId="11" fillId="0" borderId="0" xfId="0" applyFont="1" applyBorder="1" applyAlignment="1">
      <alignment vertical="center"/>
    </xf>
    <xf numFmtId="165" fontId="11" fillId="0" borderId="0" xfId="0" applyNumberFormat="1" applyFont="1" applyAlignment="1">
      <alignment horizontal="right" vertical="center"/>
    </xf>
    <xf numFmtId="169" fontId="11" fillId="0" borderId="0" xfId="0" applyNumberFormat="1" applyFont="1" applyBorder="1" applyAlignment="1">
      <alignment horizontal="right" vertical="center"/>
    </xf>
    <xf numFmtId="170" fontId="11" fillId="0" borderId="0" xfId="0" applyNumberFormat="1" applyFont="1" applyBorder="1" applyAlignment="1">
      <alignment horizontal="right" vertical="center"/>
    </xf>
    <xf numFmtId="171" fontId="0" fillId="0" borderId="0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169" fontId="1" fillId="0" borderId="0" xfId="0" applyNumberFormat="1" applyFont="1" applyAlignment="1">
      <alignment horizontal="right" vertical="center"/>
    </xf>
    <xf numFmtId="171" fontId="1" fillId="0" borderId="0" xfId="0" applyNumberFormat="1" applyFont="1" applyBorder="1" applyAlignment="1">
      <alignment horizontal="right" vertical="center"/>
    </xf>
    <xf numFmtId="172" fontId="1" fillId="0" borderId="0" xfId="0" applyNumberFormat="1" applyFont="1" applyAlignment="1">
      <alignment horizontal="right" vertical="center"/>
    </xf>
    <xf numFmtId="165" fontId="1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165" fontId="0" fillId="0" borderId="0" xfId="0" applyNumberFormat="1" applyFont="1" applyBorder="1" applyAlignment="1">
      <alignment vertical="center"/>
    </xf>
    <xf numFmtId="165" fontId="15" fillId="0" borderId="0" xfId="0" applyNumberFormat="1" applyFont="1" applyBorder="1" applyAlignment="1">
      <alignment horizontal="right" vertical="center" wrapText="1"/>
    </xf>
    <xf numFmtId="165" fontId="1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 wrapText="1"/>
    </xf>
    <xf numFmtId="164" fontId="0" fillId="0" borderId="0" xfId="0" applyNumberFormat="1" applyFont="1" applyAlignment="1">
      <alignment vertical="center"/>
    </xf>
    <xf numFmtId="165" fontId="0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164" fontId="0" fillId="2" borderId="0" xfId="0" applyNumberForma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CE181E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BA131A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'Figure 2 + graph'!$A$1</c:f>
          <c:strCache>
            <c:ptCount val="1"/>
            <c:pt idx="0">
              <c:v>Taux de fécondité selon l'âge de la mère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'Figure 2 + graph'!$B$3</c:f>
              <c:strCache>
                <c:ptCount val="1"/>
                <c:pt idx="0">
                  <c:v>2009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'Figure 2 + graph'!$A$4:$A$39</c:f>
              <c:numCache>
                <c:formatCode>0</c:formatCode>
                <c:ptCount val="36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</c:numCache>
            </c:numRef>
          </c:xVal>
          <c:yVal>
            <c:numRef>
              <c:f>'Figure 2 + graph'!$B$4:$B$39</c:f>
              <c:numCache>
                <c:formatCode>#\ ##0.0</c:formatCode>
                <c:ptCount val="36"/>
                <c:pt idx="0">
                  <c:v>0.08</c:v>
                </c:pt>
                <c:pt idx="1">
                  <c:v>0.26</c:v>
                </c:pt>
                <c:pt idx="2">
                  <c:v>0.55000000000000004</c:v>
                </c:pt>
                <c:pt idx="3">
                  <c:v>1.0900000000000001</c:v>
                </c:pt>
                <c:pt idx="4">
                  <c:v>2.0699999999999998</c:v>
                </c:pt>
                <c:pt idx="5">
                  <c:v>3.17</c:v>
                </c:pt>
                <c:pt idx="6">
                  <c:v>4.25</c:v>
                </c:pt>
                <c:pt idx="7">
                  <c:v>5.51</c:v>
                </c:pt>
                <c:pt idx="8">
                  <c:v>6.72</c:v>
                </c:pt>
                <c:pt idx="9">
                  <c:v>8.23</c:v>
                </c:pt>
                <c:pt idx="10">
                  <c:v>10.050000000000001</c:v>
                </c:pt>
                <c:pt idx="11">
                  <c:v>11.71</c:v>
                </c:pt>
                <c:pt idx="12">
                  <c:v>13.17</c:v>
                </c:pt>
                <c:pt idx="13">
                  <c:v>14.34</c:v>
                </c:pt>
                <c:pt idx="14">
                  <c:v>14.72</c:v>
                </c:pt>
                <c:pt idx="15">
                  <c:v>15</c:v>
                </c:pt>
                <c:pt idx="16">
                  <c:v>14.46</c:v>
                </c:pt>
                <c:pt idx="17">
                  <c:v>13.37</c:v>
                </c:pt>
                <c:pt idx="18">
                  <c:v>11.89</c:v>
                </c:pt>
                <c:pt idx="19">
                  <c:v>10.41</c:v>
                </c:pt>
                <c:pt idx="20">
                  <c:v>9.0399999999999991</c:v>
                </c:pt>
                <c:pt idx="21">
                  <c:v>7.61</c:v>
                </c:pt>
                <c:pt idx="22">
                  <c:v>6.18</c:v>
                </c:pt>
                <c:pt idx="23">
                  <c:v>4.9000000000000004</c:v>
                </c:pt>
                <c:pt idx="24">
                  <c:v>3.81</c:v>
                </c:pt>
                <c:pt idx="25">
                  <c:v>2.83</c:v>
                </c:pt>
                <c:pt idx="26">
                  <c:v>1.97</c:v>
                </c:pt>
                <c:pt idx="27">
                  <c:v>1.3</c:v>
                </c:pt>
                <c:pt idx="28">
                  <c:v>0.8</c:v>
                </c:pt>
                <c:pt idx="29">
                  <c:v>0.46</c:v>
                </c:pt>
                <c:pt idx="30">
                  <c:v>0.22</c:v>
                </c:pt>
                <c:pt idx="31">
                  <c:v>0.11</c:v>
                </c:pt>
                <c:pt idx="32">
                  <c:v>0.05</c:v>
                </c:pt>
                <c:pt idx="33">
                  <c:v>0.02</c:v>
                </c:pt>
                <c:pt idx="34">
                  <c:v>0.01</c:v>
                </c:pt>
                <c:pt idx="35">
                  <c:v>0.01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5D6-49CF-83B2-65F3A64806A5}"/>
            </c:ext>
          </c:extLst>
        </c:ser>
        <c:ser>
          <c:idx val="1"/>
          <c:order val="1"/>
          <c:tx>
            <c:strRef>
              <c:f>'Figure 2 + graph'!$C$3</c:f>
              <c:strCache>
                <c:ptCount val="1"/>
                <c:pt idx="0">
                  <c:v>2019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'Figure 2 + graph'!$A$4:$A$39</c:f>
              <c:numCache>
                <c:formatCode>0</c:formatCode>
                <c:ptCount val="36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34</c:v>
                </c:pt>
                <c:pt idx="20">
                  <c:v>35</c:v>
                </c:pt>
                <c:pt idx="21">
                  <c:v>36</c:v>
                </c:pt>
                <c:pt idx="22">
                  <c:v>37</c:v>
                </c:pt>
                <c:pt idx="23">
                  <c:v>38</c:v>
                </c:pt>
                <c:pt idx="24">
                  <c:v>39</c:v>
                </c:pt>
                <c:pt idx="25">
                  <c:v>40</c:v>
                </c:pt>
                <c:pt idx="26">
                  <c:v>41</c:v>
                </c:pt>
                <c:pt idx="27">
                  <c:v>42</c:v>
                </c:pt>
                <c:pt idx="28">
                  <c:v>43</c:v>
                </c:pt>
                <c:pt idx="29">
                  <c:v>44</c:v>
                </c:pt>
                <c:pt idx="30">
                  <c:v>45</c:v>
                </c:pt>
                <c:pt idx="31">
                  <c:v>46</c:v>
                </c:pt>
                <c:pt idx="32">
                  <c:v>47</c:v>
                </c:pt>
                <c:pt idx="33">
                  <c:v>48</c:v>
                </c:pt>
                <c:pt idx="34">
                  <c:v>49</c:v>
                </c:pt>
                <c:pt idx="35">
                  <c:v>50</c:v>
                </c:pt>
              </c:numCache>
            </c:numRef>
          </c:xVal>
          <c:yVal>
            <c:numRef>
              <c:f>'Figure 2 + graph'!$C$4:$C$39</c:f>
              <c:numCache>
                <c:formatCode>#\ ##0.0</c:formatCode>
                <c:ptCount val="36"/>
                <c:pt idx="0">
                  <c:v>0.06</c:v>
                </c:pt>
                <c:pt idx="1">
                  <c:v>0.19</c:v>
                </c:pt>
                <c:pt idx="2">
                  <c:v>0.4</c:v>
                </c:pt>
                <c:pt idx="3">
                  <c:v>0.74</c:v>
                </c:pt>
                <c:pt idx="4">
                  <c:v>1.39</c:v>
                </c:pt>
                <c:pt idx="5">
                  <c:v>2.29</c:v>
                </c:pt>
                <c:pt idx="6">
                  <c:v>3.14</c:v>
                </c:pt>
                <c:pt idx="7">
                  <c:v>4.13</c:v>
                </c:pt>
                <c:pt idx="8">
                  <c:v>5.25</c:v>
                </c:pt>
                <c:pt idx="9">
                  <c:v>6.54</c:v>
                </c:pt>
                <c:pt idx="10">
                  <c:v>8.0399999999999991</c:v>
                </c:pt>
                <c:pt idx="11">
                  <c:v>9.61</c:v>
                </c:pt>
                <c:pt idx="12">
                  <c:v>11.02</c:v>
                </c:pt>
                <c:pt idx="13">
                  <c:v>12.26</c:v>
                </c:pt>
                <c:pt idx="14">
                  <c:v>13.2</c:v>
                </c:pt>
                <c:pt idx="15">
                  <c:v>13.65</c:v>
                </c:pt>
                <c:pt idx="16">
                  <c:v>13.71</c:v>
                </c:pt>
                <c:pt idx="17">
                  <c:v>13.08</c:v>
                </c:pt>
                <c:pt idx="18">
                  <c:v>11.96</c:v>
                </c:pt>
                <c:pt idx="19">
                  <c:v>10.92</c:v>
                </c:pt>
                <c:pt idx="20">
                  <c:v>9.6999999999999993</c:v>
                </c:pt>
                <c:pt idx="21">
                  <c:v>8.4</c:v>
                </c:pt>
                <c:pt idx="22">
                  <c:v>6.96</c:v>
                </c:pt>
                <c:pt idx="23">
                  <c:v>5.54</c:v>
                </c:pt>
                <c:pt idx="24">
                  <c:v>4.55</c:v>
                </c:pt>
                <c:pt idx="25">
                  <c:v>3.57</c:v>
                </c:pt>
                <c:pt idx="26">
                  <c:v>2.5299999999999998</c:v>
                </c:pt>
                <c:pt idx="27">
                  <c:v>1.79</c:v>
                </c:pt>
                <c:pt idx="28">
                  <c:v>1.1200000000000001</c:v>
                </c:pt>
                <c:pt idx="29">
                  <c:v>0.63</c:v>
                </c:pt>
                <c:pt idx="30">
                  <c:v>0.35</c:v>
                </c:pt>
                <c:pt idx="31">
                  <c:v>0.18</c:v>
                </c:pt>
                <c:pt idx="32">
                  <c:v>0.1</c:v>
                </c:pt>
                <c:pt idx="33">
                  <c:v>0.04</c:v>
                </c:pt>
                <c:pt idx="34">
                  <c:v>0.03</c:v>
                </c:pt>
                <c:pt idx="35">
                  <c:v>0.02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5D6-49CF-83B2-65F3A6480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4779000"/>
        <c:axId val="644776048"/>
      </c:scatterChart>
      <c:valAx>
        <c:axId val="644779000"/>
        <c:scaling>
          <c:orientation val="minMax"/>
          <c:max val="50"/>
          <c:min val="1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4776048"/>
        <c:crosses val="autoZero"/>
        <c:crossBetween val="midCat"/>
      </c:valAx>
      <c:valAx>
        <c:axId val="644776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4779000"/>
        <c:crosses val="autoZero"/>
        <c:crossBetween val="midCat"/>
      </c:valAx>
      <c:spPr>
        <a:solidFill>
          <a:schemeClr val="bg1"/>
        </a:solidFill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67586657917760284"/>
          <c:y val="0.19735480092226101"/>
          <c:w val="0.15382217847769028"/>
          <c:h val="0.197694432897906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0</xdr:rowOff>
    </xdr:from>
    <xdr:to>
      <xdr:col>14</xdr:col>
      <xdr:colOff>171450</xdr:colOff>
      <xdr:row>28</xdr:row>
      <xdr:rowOff>147638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531D6762-D203-48AD-BD45-1CB895B771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22"/>
  <sheetViews>
    <sheetView zoomScaleNormal="100" workbookViewId="0">
      <selection activeCell="H13" sqref="H13"/>
    </sheetView>
  </sheetViews>
  <sheetFormatPr baseColWidth="10" defaultColWidth="9.140625" defaultRowHeight="12.75" x14ac:dyDescent="0.2"/>
  <cols>
    <col min="1" max="1" width="20.28515625" style="6" customWidth="1"/>
    <col min="2" max="3" width="10.7109375" style="6" customWidth="1"/>
    <col min="4" max="4" width="20.85546875" style="6" customWidth="1"/>
    <col min="5" max="257" width="11.42578125" style="6" customWidth="1"/>
    <col min="258" max="1025" width="11.42578125" style="7" customWidth="1"/>
  </cols>
  <sheetData>
    <row r="1" spans="1:5" s="6" customFormat="1" ht="13.35" customHeight="1" x14ac:dyDescent="0.2">
      <c r="A1" s="8" t="s">
        <v>0</v>
      </c>
      <c r="B1" s="9"/>
      <c r="C1" s="9"/>
      <c r="D1" s="9"/>
    </row>
    <row r="2" spans="1:5" s="6" customFormat="1" ht="13.35" customHeight="1" x14ac:dyDescent="0.2">
      <c r="A2" s="8"/>
      <c r="B2" s="9"/>
      <c r="C2" s="9"/>
      <c r="D2" s="9"/>
    </row>
    <row r="3" spans="1:5" s="6" customFormat="1" ht="51" x14ac:dyDescent="0.2">
      <c r="B3" s="10" t="s">
        <v>1</v>
      </c>
      <c r="C3" s="10" t="s">
        <v>2</v>
      </c>
      <c r="D3" s="11" t="s">
        <v>3</v>
      </c>
      <c r="E3" s="11" t="s">
        <v>98</v>
      </c>
    </row>
    <row r="4" spans="1:5" s="6" customFormat="1" ht="13.35" customHeight="1" x14ac:dyDescent="0.2">
      <c r="A4" s="12" t="s">
        <v>4</v>
      </c>
      <c r="B4" s="5"/>
      <c r="C4" s="5"/>
      <c r="D4" s="5"/>
    </row>
    <row r="5" spans="1:5" s="6" customFormat="1" ht="13.35" customHeight="1" x14ac:dyDescent="0.2">
      <c r="A5" s="13">
        <v>1950</v>
      </c>
      <c r="B5" s="14">
        <v>862.31</v>
      </c>
      <c r="C5" s="14">
        <v>20.6</v>
      </c>
      <c r="D5" s="14">
        <v>294.7</v>
      </c>
      <c r="E5" s="80">
        <f>D5/100</f>
        <v>2.9470000000000001</v>
      </c>
    </row>
    <row r="6" spans="1:5" s="6" customFormat="1" ht="13.35" customHeight="1" x14ac:dyDescent="0.2">
      <c r="A6" s="13">
        <v>1980</v>
      </c>
      <c r="B6" s="14">
        <v>800.37599999999998</v>
      </c>
      <c r="C6" s="14">
        <v>14.9</v>
      </c>
      <c r="D6" s="14">
        <v>194.5</v>
      </c>
      <c r="E6" s="80">
        <f t="shared" ref="E6:E14" si="0">D6/100</f>
        <v>1.9450000000000001</v>
      </c>
    </row>
    <row r="7" spans="1:5" s="6" customFormat="1" ht="13.35" customHeight="1" x14ac:dyDescent="0.2">
      <c r="A7" s="13">
        <v>1990</v>
      </c>
      <c r="B7" s="14">
        <v>762.40700000000004</v>
      </c>
      <c r="C7" s="14">
        <v>13.4</v>
      </c>
      <c r="D7" s="14">
        <v>177.8</v>
      </c>
      <c r="E7" s="80">
        <f t="shared" si="0"/>
        <v>1.778</v>
      </c>
    </row>
    <row r="8" spans="1:5" s="6" customFormat="1" ht="13.35" customHeight="1" x14ac:dyDescent="0.2">
      <c r="A8" s="13">
        <v>2000</v>
      </c>
      <c r="B8" s="14">
        <v>774.78200000000004</v>
      </c>
      <c r="C8" s="14">
        <v>13.1</v>
      </c>
      <c r="D8" s="14">
        <v>187.4</v>
      </c>
      <c r="E8" s="80">
        <f t="shared" si="0"/>
        <v>1.8740000000000001</v>
      </c>
    </row>
    <row r="9" spans="1:5" s="6" customFormat="1" ht="13.35" customHeight="1" x14ac:dyDescent="0.2">
      <c r="A9" s="13">
        <v>2018</v>
      </c>
      <c r="B9" s="14">
        <v>719.73699999999997</v>
      </c>
      <c r="C9" s="15">
        <v>11.1</v>
      </c>
      <c r="D9" s="15">
        <v>184.1</v>
      </c>
      <c r="E9" s="80">
        <f t="shared" si="0"/>
        <v>1.841</v>
      </c>
    </row>
    <row r="10" spans="1:5" s="6" customFormat="1" ht="13.35" customHeight="1" x14ac:dyDescent="0.2">
      <c r="A10" s="13" t="s">
        <v>5</v>
      </c>
      <c r="B10" s="14">
        <v>714</v>
      </c>
      <c r="C10" s="14">
        <v>11</v>
      </c>
      <c r="D10" s="14">
        <v>183.5</v>
      </c>
      <c r="E10" s="80">
        <f t="shared" si="0"/>
        <v>1.835</v>
      </c>
    </row>
    <row r="11" spans="1:5" s="6" customFormat="1" ht="13.35" customHeight="1" x14ac:dyDescent="0.2">
      <c r="A11" s="12" t="s">
        <v>6</v>
      </c>
      <c r="B11" s="5"/>
      <c r="C11" s="5"/>
      <c r="D11" s="5"/>
      <c r="E11" s="80"/>
    </row>
    <row r="12" spans="1:5" s="6" customFormat="1" ht="13.35" customHeight="1" x14ac:dyDescent="0.2">
      <c r="A12" s="13">
        <v>2000</v>
      </c>
      <c r="B12" s="16">
        <v>807.40499999999997</v>
      </c>
      <c r="C12" s="16">
        <v>13.3</v>
      </c>
      <c r="D12" s="16">
        <v>189.3</v>
      </c>
      <c r="E12" s="80">
        <f t="shared" si="0"/>
        <v>1.893</v>
      </c>
    </row>
    <row r="13" spans="1:5" s="6" customFormat="1" ht="13.35" customHeight="1" x14ac:dyDescent="0.2">
      <c r="A13" s="13">
        <v>2018</v>
      </c>
      <c r="B13" s="14">
        <v>758.59</v>
      </c>
      <c r="C13" s="15">
        <v>11.3</v>
      </c>
      <c r="D13" s="15">
        <v>187.5</v>
      </c>
      <c r="E13" s="80">
        <f t="shared" si="0"/>
        <v>1.875</v>
      </c>
    </row>
    <row r="14" spans="1:5" s="6" customFormat="1" ht="13.35" customHeight="1" x14ac:dyDescent="0.2">
      <c r="A14" s="13" t="s">
        <v>5</v>
      </c>
      <c r="B14" s="14">
        <v>753</v>
      </c>
      <c r="C14" s="14">
        <v>11.2</v>
      </c>
      <c r="D14" s="14">
        <v>187.1</v>
      </c>
      <c r="E14" s="80">
        <f t="shared" si="0"/>
        <v>1.871</v>
      </c>
    </row>
    <row r="15" spans="1:5" s="18" customFormat="1" ht="13.35" customHeight="1" x14ac:dyDescent="0.2">
      <c r="A15" s="17" t="s">
        <v>7</v>
      </c>
      <c r="B15" s="7"/>
      <c r="C15" s="14"/>
      <c r="D15" s="14"/>
    </row>
    <row r="16" spans="1:5" s="18" customFormat="1" ht="13.35" customHeight="1" x14ac:dyDescent="0.2">
      <c r="A16" s="17" t="s">
        <v>8</v>
      </c>
      <c r="B16" s="7"/>
      <c r="C16" s="14"/>
      <c r="D16" s="14"/>
    </row>
    <row r="17" spans="1:4" s="6" customFormat="1" ht="13.35" customHeight="1" x14ac:dyDescent="0.2">
      <c r="A17" s="19" t="s">
        <v>9</v>
      </c>
      <c r="D17" s="20"/>
    </row>
    <row r="18" spans="1:4" ht="13.15" customHeight="1" x14ac:dyDescent="0.2"/>
    <row r="19" spans="1:4" ht="13.15" customHeight="1" x14ac:dyDescent="0.2"/>
    <row r="20" spans="1:4" ht="13.15" customHeight="1" x14ac:dyDescent="0.2"/>
    <row r="21" spans="1:4" ht="13.15" customHeight="1" x14ac:dyDescent="0.2"/>
    <row r="22" spans="1:4" ht="13.15" customHeight="1" x14ac:dyDescent="0.2"/>
  </sheetData>
  <mergeCells count="2">
    <mergeCell ref="B4:D4"/>
    <mergeCell ref="B11:D11"/>
  </mergeCells>
  <pageMargins left="0.39374999999999999" right="0.39374999999999999" top="0.39374999999999999" bottom="0.43402777777777801" header="0.51180555555555496" footer="0.196527777777778"/>
  <pageSetup paperSize="9" orientation="landscape" useFirstPageNumber="1" horizontalDpi="300" verticalDpi="300"/>
  <headerFooter>
    <oddFooter>&amp;R© Insee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AML42"/>
  <sheetViews>
    <sheetView zoomScaleNormal="100" workbookViewId="0">
      <selection activeCell="D25" sqref="D25"/>
    </sheetView>
  </sheetViews>
  <sheetFormatPr baseColWidth="10" defaultColWidth="9.140625" defaultRowHeight="12.75" x14ac:dyDescent="0.2"/>
  <cols>
    <col min="1" max="1024" width="11" style="7" customWidth="1"/>
    <col min="1025" max="1026" width="11" style="21" customWidth="1"/>
  </cols>
  <sheetData>
    <row r="1" spans="1:10" ht="13.35" customHeight="1" x14ac:dyDescent="0.2">
      <c r="A1" s="22" t="s">
        <v>10</v>
      </c>
    </row>
    <row r="2" spans="1:10" ht="13.35" customHeight="1" x14ac:dyDescent="0.2">
      <c r="A2" s="22"/>
    </row>
    <row r="3" spans="1:10" ht="38.25" x14ac:dyDescent="0.2">
      <c r="A3" s="23" t="s">
        <v>11</v>
      </c>
      <c r="B3" s="24">
        <v>2009</v>
      </c>
      <c r="C3" s="24">
        <v>2019</v>
      </c>
      <c r="D3" s="24"/>
      <c r="E3" s="81" t="s">
        <v>101</v>
      </c>
      <c r="F3" s="81" t="s">
        <v>99</v>
      </c>
      <c r="G3" s="81" t="s">
        <v>100</v>
      </c>
      <c r="I3" s="25"/>
      <c r="J3" s="25"/>
    </row>
    <row r="4" spans="1:10" ht="13.35" customHeight="1" x14ac:dyDescent="0.2">
      <c r="A4" s="26">
        <v>15</v>
      </c>
      <c r="B4" s="27">
        <v>0.08</v>
      </c>
      <c r="C4" s="27">
        <v>0.06</v>
      </c>
      <c r="D4" s="27"/>
      <c r="E4" s="82">
        <f>A4+0.5</f>
        <v>15.5</v>
      </c>
      <c r="F4" s="82">
        <f>$E4*B4</f>
        <v>1.24</v>
      </c>
      <c r="G4" s="82">
        <f>$E4*C4</f>
        <v>0.92999999999999994</v>
      </c>
      <c r="I4" s="25"/>
      <c r="J4" s="25"/>
    </row>
    <row r="5" spans="1:10" ht="13.35" customHeight="1" x14ac:dyDescent="0.2">
      <c r="A5" s="26">
        <v>16</v>
      </c>
      <c r="B5" s="27">
        <v>0.26</v>
      </c>
      <c r="C5" s="27">
        <v>0.19</v>
      </c>
      <c r="D5" s="27"/>
      <c r="E5" s="82">
        <f t="shared" ref="E5:E39" si="0">A5+0.5</f>
        <v>16.5</v>
      </c>
      <c r="F5" s="82">
        <f t="shared" ref="F5:G39" si="1">$E5*B5</f>
        <v>4.29</v>
      </c>
      <c r="G5" s="82">
        <f t="shared" si="1"/>
        <v>3.1350000000000002</v>
      </c>
      <c r="I5" s="25"/>
      <c r="J5" s="25"/>
    </row>
    <row r="6" spans="1:10" ht="13.35" customHeight="1" x14ac:dyDescent="0.2">
      <c r="A6" s="26">
        <v>17</v>
      </c>
      <c r="B6" s="27">
        <v>0.55000000000000004</v>
      </c>
      <c r="C6" s="27">
        <v>0.4</v>
      </c>
      <c r="D6" s="27"/>
      <c r="E6" s="82">
        <f t="shared" si="0"/>
        <v>17.5</v>
      </c>
      <c r="F6" s="82">
        <f t="shared" si="1"/>
        <v>9.625</v>
      </c>
      <c r="G6" s="82">
        <f t="shared" si="1"/>
        <v>7</v>
      </c>
      <c r="I6" s="25"/>
      <c r="J6" s="25"/>
    </row>
    <row r="7" spans="1:10" ht="13.35" customHeight="1" x14ac:dyDescent="0.2">
      <c r="A7" s="26">
        <v>18</v>
      </c>
      <c r="B7" s="27">
        <v>1.0900000000000001</v>
      </c>
      <c r="C7" s="27">
        <v>0.74</v>
      </c>
      <c r="D7" s="27"/>
      <c r="E7" s="82">
        <f t="shared" si="0"/>
        <v>18.5</v>
      </c>
      <c r="F7" s="82">
        <f t="shared" si="1"/>
        <v>20.165000000000003</v>
      </c>
      <c r="G7" s="82">
        <f t="shared" si="1"/>
        <v>13.69</v>
      </c>
      <c r="I7" s="25"/>
      <c r="J7" s="25"/>
    </row>
    <row r="8" spans="1:10" ht="13.35" customHeight="1" x14ac:dyDescent="0.2">
      <c r="A8" s="26">
        <v>19</v>
      </c>
      <c r="B8" s="27">
        <v>2.0699999999999998</v>
      </c>
      <c r="C8" s="27">
        <v>1.39</v>
      </c>
      <c r="D8" s="27"/>
      <c r="E8" s="82">
        <f t="shared" si="0"/>
        <v>19.5</v>
      </c>
      <c r="F8" s="82">
        <f t="shared" si="1"/>
        <v>40.364999999999995</v>
      </c>
      <c r="G8" s="82">
        <f t="shared" si="1"/>
        <v>27.104999999999997</v>
      </c>
      <c r="I8" s="25"/>
      <c r="J8" s="25"/>
    </row>
    <row r="9" spans="1:10" ht="13.35" customHeight="1" x14ac:dyDescent="0.2">
      <c r="A9" s="26">
        <v>20</v>
      </c>
      <c r="B9" s="27">
        <v>3.17</v>
      </c>
      <c r="C9" s="27">
        <v>2.29</v>
      </c>
      <c r="D9" s="27"/>
      <c r="E9" s="82">
        <f t="shared" si="0"/>
        <v>20.5</v>
      </c>
      <c r="F9" s="82">
        <f t="shared" si="1"/>
        <v>64.984999999999999</v>
      </c>
      <c r="G9" s="82">
        <f t="shared" si="1"/>
        <v>46.945</v>
      </c>
      <c r="I9" s="25"/>
      <c r="J9" s="25"/>
    </row>
    <row r="10" spans="1:10" ht="13.35" customHeight="1" x14ac:dyDescent="0.2">
      <c r="A10" s="26">
        <v>21</v>
      </c>
      <c r="B10" s="27">
        <v>4.25</v>
      </c>
      <c r="C10" s="27">
        <v>3.14</v>
      </c>
      <c r="D10" s="27"/>
      <c r="E10" s="82">
        <f t="shared" si="0"/>
        <v>21.5</v>
      </c>
      <c r="F10" s="82">
        <f t="shared" si="1"/>
        <v>91.375</v>
      </c>
      <c r="G10" s="82">
        <f t="shared" si="1"/>
        <v>67.510000000000005</v>
      </c>
      <c r="I10" s="25"/>
      <c r="J10" s="25"/>
    </row>
    <row r="11" spans="1:10" ht="13.35" customHeight="1" x14ac:dyDescent="0.2">
      <c r="A11" s="26">
        <v>22</v>
      </c>
      <c r="B11" s="27">
        <v>5.51</v>
      </c>
      <c r="C11" s="27">
        <v>4.13</v>
      </c>
      <c r="D11" s="27"/>
      <c r="E11" s="82">
        <f t="shared" si="0"/>
        <v>22.5</v>
      </c>
      <c r="F11" s="82">
        <f t="shared" si="1"/>
        <v>123.97499999999999</v>
      </c>
      <c r="G11" s="82">
        <f t="shared" si="1"/>
        <v>92.924999999999997</v>
      </c>
      <c r="I11" s="25"/>
      <c r="J11" s="25"/>
    </row>
    <row r="12" spans="1:10" ht="13.35" customHeight="1" x14ac:dyDescent="0.2">
      <c r="A12" s="26">
        <v>23</v>
      </c>
      <c r="B12" s="27">
        <v>6.72</v>
      </c>
      <c r="C12" s="27">
        <v>5.25</v>
      </c>
      <c r="D12" s="27"/>
      <c r="E12" s="82">
        <f t="shared" si="0"/>
        <v>23.5</v>
      </c>
      <c r="F12" s="82">
        <f t="shared" si="1"/>
        <v>157.91999999999999</v>
      </c>
      <c r="G12" s="82">
        <f t="shared" si="1"/>
        <v>123.375</v>
      </c>
      <c r="I12" s="25"/>
      <c r="J12" s="25"/>
    </row>
    <row r="13" spans="1:10" ht="13.35" customHeight="1" x14ac:dyDescent="0.2">
      <c r="A13" s="26">
        <v>24</v>
      </c>
      <c r="B13" s="27">
        <v>8.23</v>
      </c>
      <c r="C13" s="27">
        <v>6.54</v>
      </c>
      <c r="D13" s="27"/>
      <c r="E13" s="82">
        <f t="shared" si="0"/>
        <v>24.5</v>
      </c>
      <c r="F13" s="82">
        <f t="shared" si="1"/>
        <v>201.63500000000002</v>
      </c>
      <c r="G13" s="82">
        <f t="shared" si="1"/>
        <v>160.22999999999999</v>
      </c>
      <c r="I13" s="25"/>
      <c r="J13" s="25"/>
    </row>
    <row r="14" spans="1:10" ht="13.35" customHeight="1" x14ac:dyDescent="0.2">
      <c r="A14" s="26">
        <v>25</v>
      </c>
      <c r="B14" s="27">
        <v>10.050000000000001</v>
      </c>
      <c r="C14" s="27">
        <v>8.0399999999999991</v>
      </c>
      <c r="D14" s="27"/>
      <c r="E14" s="82">
        <f t="shared" si="0"/>
        <v>25.5</v>
      </c>
      <c r="F14" s="82">
        <f t="shared" si="1"/>
        <v>256.27500000000003</v>
      </c>
      <c r="G14" s="82">
        <f t="shared" si="1"/>
        <v>205.01999999999998</v>
      </c>
      <c r="I14" s="25"/>
      <c r="J14" s="25"/>
    </row>
    <row r="15" spans="1:10" ht="13.35" customHeight="1" x14ac:dyDescent="0.2">
      <c r="A15" s="26">
        <v>26</v>
      </c>
      <c r="B15" s="27">
        <v>11.71</v>
      </c>
      <c r="C15" s="27">
        <v>9.61</v>
      </c>
      <c r="D15" s="27"/>
      <c r="E15" s="82">
        <f t="shared" si="0"/>
        <v>26.5</v>
      </c>
      <c r="F15" s="82">
        <f t="shared" si="1"/>
        <v>310.315</v>
      </c>
      <c r="G15" s="82">
        <f t="shared" si="1"/>
        <v>254.66499999999999</v>
      </c>
      <c r="I15" s="25"/>
      <c r="J15" s="25"/>
    </row>
    <row r="16" spans="1:10" ht="13.35" customHeight="1" x14ac:dyDescent="0.2">
      <c r="A16" s="26">
        <v>27</v>
      </c>
      <c r="B16" s="27">
        <v>13.17</v>
      </c>
      <c r="C16" s="27">
        <v>11.02</v>
      </c>
      <c r="D16" s="27"/>
      <c r="E16" s="82">
        <f t="shared" si="0"/>
        <v>27.5</v>
      </c>
      <c r="F16" s="82">
        <f t="shared" si="1"/>
        <v>362.17500000000001</v>
      </c>
      <c r="G16" s="82">
        <f t="shared" si="1"/>
        <v>303.05</v>
      </c>
      <c r="I16" s="25"/>
      <c r="J16" s="25"/>
    </row>
    <row r="17" spans="1:10" ht="13.35" customHeight="1" x14ac:dyDescent="0.2">
      <c r="A17" s="26">
        <v>28</v>
      </c>
      <c r="B17" s="27">
        <v>14.34</v>
      </c>
      <c r="C17" s="27">
        <v>12.26</v>
      </c>
      <c r="D17" s="27"/>
      <c r="E17" s="82">
        <f t="shared" si="0"/>
        <v>28.5</v>
      </c>
      <c r="F17" s="82">
        <f t="shared" si="1"/>
        <v>408.69</v>
      </c>
      <c r="G17" s="82">
        <f t="shared" si="1"/>
        <v>349.40999999999997</v>
      </c>
      <c r="I17" s="25"/>
      <c r="J17" s="25"/>
    </row>
    <row r="18" spans="1:10" ht="13.35" customHeight="1" x14ac:dyDescent="0.2">
      <c r="A18" s="26">
        <v>29</v>
      </c>
      <c r="B18" s="27">
        <v>14.72</v>
      </c>
      <c r="C18" s="27">
        <v>13.2</v>
      </c>
      <c r="D18" s="27"/>
      <c r="E18" s="82">
        <f t="shared" si="0"/>
        <v>29.5</v>
      </c>
      <c r="F18" s="82">
        <f t="shared" si="1"/>
        <v>434.24</v>
      </c>
      <c r="G18" s="82">
        <f t="shared" si="1"/>
        <v>389.4</v>
      </c>
      <c r="I18" s="25"/>
      <c r="J18" s="25"/>
    </row>
    <row r="19" spans="1:10" ht="13.35" customHeight="1" x14ac:dyDescent="0.2">
      <c r="A19" s="26">
        <v>30</v>
      </c>
      <c r="B19" s="27">
        <v>15</v>
      </c>
      <c r="C19" s="27">
        <v>13.65</v>
      </c>
      <c r="D19" s="27"/>
      <c r="E19" s="82">
        <f t="shared" si="0"/>
        <v>30.5</v>
      </c>
      <c r="F19" s="82">
        <f t="shared" si="1"/>
        <v>457.5</v>
      </c>
      <c r="G19" s="82">
        <f t="shared" si="1"/>
        <v>416.32499999999999</v>
      </c>
      <c r="I19" s="25"/>
      <c r="J19" s="25"/>
    </row>
    <row r="20" spans="1:10" ht="13.35" customHeight="1" x14ac:dyDescent="0.2">
      <c r="A20" s="26">
        <v>31</v>
      </c>
      <c r="B20" s="27">
        <v>14.46</v>
      </c>
      <c r="C20" s="27">
        <v>13.71</v>
      </c>
      <c r="D20" s="27"/>
      <c r="E20" s="82">
        <f t="shared" si="0"/>
        <v>31.5</v>
      </c>
      <c r="F20" s="82">
        <f t="shared" si="1"/>
        <v>455.49</v>
      </c>
      <c r="G20" s="82">
        <f t="shared" si="1"/>
        <v>431.86500000000001</v>
      </c>
      <c r="I20" s="25"/>
      <c r="J20" s="25"/>
    </row>
    <row r="21" spans="1:10" ht="13.35" customHeight="1" x14ac:dyDescent="0.2">
      <c r="A21" s="26">
        <v>32</v>
      </c>
      <c r="B21" s="27">
        <v>13.37</v>
      </c>
      <c r="C21" s="27">
        <v>13.08</v>
      </c>
      <c r="D21" s="27"/>
      <c r="E21" s="82">
        <f t="shared" si="0"/>
        <v>32.5</v>
      </c>
      <c r="F21" s="82">
        <f t="shared" si="1"/>
        <v>434.52499999999998</v>
      </c>
      <c r="G21" s="82">
        <f t="shared" si="1"/>
        <v>425.1</v>
      </c>
      <c r="I21" s="25"/>
      <c r="J21" s="25"/>
    </row>
    <row r="22" spans="1:10" ht="13.35" customHeight="1" x14ac:dyDescent="0.2">
      <c r="A22" s="26">
        <v>33</v>
      </c>
      <c r="B22" s="27">
        <v>11.89</v>
      </c>
      <c r="C22" s="27">
        <v>11.96</v>
      </c>
      <c r="D22" s="27"/>
      <c r="E22" s="82">
        <f t="shared" si="0"/>
        <v>33.5</v>
      </c>
      <c r="F22" s="82">
        <f t="shared" si="1"/>
        <v>398.315</v>
      </c>
      <c r="G22" s="82">
        <f t="shared" si="1"/>
        <v>400.66</v>
      </c>
      <c r="I22" s="25"/>
      <c r="J22" s="25"/>
    </row>
    <row r="23" spans="1:10" ht="13.35" customHeight="1" x14ac:dyDescent="0.2">
      <c r="A23" s="26">
        <v>34</v>
      </c>
      <c r="B23" s="27">
        <v>10.41</v>
      </c>
      <c r="C23" s="27">
        <v>10.92</v>
      </c>
      <c r="D23" s="27"/>
      <c r="E23" s="82">
        <f t="shared" si="0"/>
        <v>34.5</v>
      </c>
      <c r="F23" s="82">
        <f t="shared" si="1"/>
        <v>359.14499999999998</v>
      </c>
      <c r="G23" s="82">
        <f t="shared" si="1"/>
        <v>376.74</v>
      </c>
      <c r="I23" s="25"/>
      <c r="J23" s="25"/>
    </row>
    <row r="24" spans="1:10" ht="13.35" customHeight="1" x14ac:dyDescent="0.2">
      <c r="A24" s="26">
        <v>35</v>
      </c>
      <c r="B24" s="27">
        <v>9.0399999999999991</v>
      </c>
      <c r="C24" s="27">
        <v>9.6999999999999993</v>
      </c>
      <c r="D24" s="27"/>
      <c r="E24" s="82">
        <f t="shared" si="0"/>
        <v>35.5</v>
      </c>
      <c r="F24" s="82">
        <f t="shared" si="1"/>
        <v>320.91999999999996</v>
      </c>
      <c r="G24" s="82">
        <f t="shared" si="1"/>
        <v>344.34999999999997</v>
      </c>
      <c r="I24" s="25"/>
      <c r="J24" s="25"/>
    </row>
    <row r="25" spans="1:10" ht="13.35" customHeight="1" x14ac:dyDescent="0.2">
      <c r="A25" s="26">
        <v>36</v>
      </c>
      <c r="B25" s="27">
        <v>7.61</v>
      </c>
      <c r="C25" s="27">
        <v>8.4</v>
      </c>
      <c r="D25" s="27"/>
      <c r="E25" s="82">
        <f t="shared" si="0"/>
        <v>36.5</v>
      </c>
      <c r="F25" s="82">
        <f t="shared" si="1"/>
        <v>277.76499999999999</v>
      </c>
      <c r="G25" s="82">
        <f t="shared" si="1"/>
        <v>306.60000000000002</v>
      </c>
      <c r="I25" s="25"/>
      <c r="J25" s="25"/>
    </row>
    <row r="26" spans="1:10" ht="13.35" customHeight="1" x14ac:dyDescent="0.2">
      <c r="A26" s="26">
        <v>37</v>
      </c>
      <c r="B26" s="27">
        <v>6.18</v>
      </c>
      <c r="C26" s="27">
        <v>6.96</v>
      </c>
      <c r="D26" s="27"/>
      <c r="E26" s="82">
        <f t="shared" si="0"/>
        <v>37.5</v>
      </c>
      <c r="F26" s="82">
        <f t="shared" si="1"/>
        <v>231.75</v>
      </c>
      <c r="G26" s="82">
        <f t="shared" si="1"/>
        <v>261</v>
      </c>
      <c r="I26" s="25"/>
      <c r="J26" s="25"/>
    </row>
    <row r="27" spans="1:10" ht="13.35" customHeight="1" x14ac:dyDescent="0.2">
      <c r="A27" s="26">
        <v>38</v>
      </c>
      <c r="B27" s="27">
        <v>4.9000000000000004</v>
      </c>
      <c r="C27" s="27">
        <v>5.54</v>
      </c>
      <c r="D27" s="27"/>
      <c r="E27" s="82">
        <f t="shared" si="0"/>
        <v>38.5</v>
      </c>
      <c r="F27" s="82">
        <f t="shared" si="1"/>
        <v>188.65</v>
      </c>
      <c r="G27" s="82">
        <f t="shared" si="1"/>
        <v>213.29</v>
      </c>
      <c r="I27" s="25"/>
      <c r="J27" s="25"/>
    </row>
    <row r="28" spans="1:10" ht="13.35" customHeight="1" x14ac:dyDescent="0.2">
      <c r="A28" s="26">
        <v>39</v>
      </c>
      <c r="B28" s="27">
        <v>3.81</v>
      </c>
      <c r="C28" s="27">
        <v>4.55</v>
      </c>
      <c r="D28" s="27"/>
      <c r="E28" s="82">
        <f t="shared" si="0"/>
        <v>39.5</v>
      </c>
      <c r="F28" s="82">
        <f t="shared" si="1"/>
        <v>150.495</v>
      </c>
      <c r="G28" s="82">
        <f t="shared" si="1"/>
        <v>179.72499999999999</v>
      </c>
      <c r="I28" s="25"/>
      <c r="J28" s="25"/>
    </row>
    <row r="29" spans="1:10" ht="13.35" customHeight="1" x14ac:dyDescent="0.2">
      <c r="A29" s="26">
        <v>40</v>
      </c>
      <c r="B29" s="27">
        <v>2.83</v>
      </c>
      <c r="C29" s="27">
        <v>3.57</v>
      </c>
      <c r="D29" s="27"/>
      <c r="E29" s="82">
        <f t="shared" si="0"/>
        <v>40.5</v>
      </c>
      <c r="F29" s="82">
        <f t="shared" si="1"/>
        <v>114.61500000000001</v>
      </c>
      <c r="G29" s="82">
        <f t="shared" si="1"/>
        <v>144.58499999999998</v>
      </c>
      <c r="I29" s="25"/>
      <c r="J29" s="25"/>
    </row>
    <row r="30" spans="1:10" ht="13.35" customHeight="1" x14ac:dyDescent="0.2">
      <c r="A30" s="26">
        <v>41</v>
      </c>
      <c r="B30" s="27">
        <v>1.97</v>
      </c>
      <c r="C30" s="27">
        <v>2.5299999999999998</v>
      </c>
      <c r="D30" s="27"/>
      <c r="E30" s="82">
        <f t="shared" si="0"/>
        <v>41.5</v>
      </c>
      <c r="F30" s="82">
        <f t="shared" si="1"/>
        <v>81.754999999999995</v>
      </c>
      <c r="G30" s="82">
        <f t="shared" si="1"/>
        <v>104.99499999999999</v>
      </c>
      <c r="I30" s="25"/>
      <c r="J30" s="25"/>
    </row>
    <row r="31" spans="1:10" ht="13.35" customHeight="1" x14ac:dyDescent="0.2">
      <c r="A31" s="26">
        <v>42</v>
      </c>
      <c r="B31" s="27">
        <v>1.3</v>
      </c>
      <c r="C31" s="27">
        <v>1.79</v>
      </c>
      <c r="D31" s="27"/>
      <c r="E31" s="82">
        <f t="shared" si="0"/>
        <v>42.5</v>
      </c>
      <c r="F31" s="82">
        <f t="shared" si="1"/>
        <v>55.25</v>
      </c>
      <c r="G31" s="82">
        <f t="shared" si="1"/>
        <v>76.075000000000003</v>
      </c>
      <c r="I31" s="25"/>
      <c r="J31" s="25"/>
    </row>
    <row r="32" spans="1:10" ht="13.35" customHeight="1" x14ac:dyDescent="0.2">
      <c r="A32" s="26">
        <v>43</v>
      </c>
      <c r="B32" s="27">
        <v>0.8</v>
      </c>
      <c r="C32" s="27">
        <v>1.1200000000000001</v>
      </c>
      <c r="D32" s="27"/>
      <c r="E32" s="82">
        <f t="shared" si="0"/>
        <v>43.5</v>
      </c>
      <c r="F32" s="82">
        <f t="shared" si="1"/>
        <v>34.800000000000004</v>
      </c>
      <c r="G32" s="82">
        <f t="shared" si="1"/>
        <v>48.720000000000006</v>
      </c>
      <c r="I32" s="25"/>
      <c r="J32" s="25"/>
    </row>
    <row r="33" spans="1:10" ht="13.35" customHeight="1" x14ac:dyDescent="0.2">
      <c r="A33" s="26">
        <v>44</v>
      </c>
      <c r="B33" s="27">
        <v>0.46</v>
      </c>
      <c r="C33" s="27">
        <v>0.63</v>
      </c>
      <c r="D33" s="27"/>
      <c r="E33" s="82">
        <f t="shared" si="0"/>
        <v>44.5</v>
      </c>
      <c r="F33" s="82">
        <f t="shared" si="1"/>
        <v>20.470000000000002</v>
      </c>
      <c r="G33" s="82">
        <f t="shared" si="1"/>
        <v>28.035</v>
      </c>
      <c r="I33" s="25"/>
      <c r="J33" s="25"/>
    </row>
    <row r="34" spans="1:10" ht="13.35" customHeight="1" x14ac:dyDescent="0.2">
      <c r="A34" s="26">
        <v>45</v>
      </c>
      <c r="B34" s="27">
        <v>0.22</v>
      </c>
      <c r="C34" s="27">
        <v>0.35</v>
      </c>
      <c r="D34" s="27"/>
      <c r="E34" s="82">
        <f t="shared" si="0"/>
        <v>45.5</v>
      </c>
      <c r="F34" s="82">
        <f t="shared" si="1"/>
        <v>10.01</v>
      </c>
      <c r="G34" s="82">
        <f t="shared" si="1"/>
        <v>15.924999999999999</v>
      </c>
      <c r="I34" s="25"/>
      <c r="J34" s="25"/>
    </row>
    <row r="35" spans="1:10" ht="13.35" customHeight="1" x14ac:dyDescent="0.2">
      <c r="A35" s="26">
        <v>46</v>
      </c>
      <c r="B35" s="27">
        <v>0.11</v>
      </c>
      <c r="C35" s="27">
        <v>0.18</v>
      </c>
      <c r="D35" s="27"/>
      <c r="E35" s="82">
        <f t="shared" si="0"/>
        <v>46.5</v>
      </c>
      <c r="F35" s="82">
        <f t="shared" si="1"/>
        <v>5.1150000000000002</v>
      </c>
      <c r="G35" s="82">
        <f t="shared" si="1"/>
        <v>8.3699999999999992</v>
      </c>
      <c r="I35" s="25"/>
      <c r="J35" s="25"/>
    </row>
    <row r="36" spans="1:10" ht="13.35" customHeight="1" x14ac:dyDescent="0.2">
      <c r="A36" s="26">
        <v>47</v>
      </c>
      <c r="B36" s="27">
        <v>0.05</v>
      </c>
      <c r="C36" s="27">
        <v>0.1</v>
      </c>
      <c r="D36" s="27"/>
      <c r="E36" s="82">
        <f t="shared" si="0"/>
        <v>47.5</v>
      </c>
      <c r="F36" s="82">
        <f t="shared" si="1"/>
        <v>2.375</v>
      </c>
      <c r="G36" s="82">
        <f t="shared" si="1"/>
        <v>4.75</v>
      </c>
      <c r="I36" s="25"/>
      <c r="J36" s="25"/>
    </row>
    <row r="37" spans="1:10" ht="13.35" customHeight="1" x14ac:dyDescent="0.2">
      <c r="A37" s="26">
        <v>48</v>
      </c>
      <c r="B37" s="27">
        <v>0.02</v>
      </c>
      <c r="C37" s="27">
        <v>0.04</v>
      </c>
      <c r="D37" s="27"/>
      <c r="E37" s="82">
        <f t="shared" si="0"/>
        <v>48.5</v>
      </c>
      <c r="F37" s="82">
        <f t="shared" si="1"/>
        <v>0.97</v>
      </c>
      <c r="G37" s="82">
        <f t="shared" si="1"/>
        <v>1.94</v>
      </c>
      <c r="I37" s="25"/>
      <c r="J37" s="25"/>
    </row>
    <row r="38" spans="1:10" ht="13.35" customHeight="1" x14ac:dyDescent="0.2">
      <c r="A38" s="26">
        <v>49</v>
      </c>
      <c r="B38" s="27">
        <v>0.01</v>
      </c>
      <c r="C38" s="27">
        <v>0.03</v>
      </c>
      <c r="D38" s="27"/>
      <c r="E38" s="82">
        <f t="shared" si="0"/>
        <v>49.5</v>
      </c>
      <c r="F38" s="82">
        <f t="shared" si="1"/>
        <v>0.495</v>
      </c>
      <c r="G38" s="82">
        <f t="shared" si="1"/>
        <v>1.4849999999999999</v>
      </c>
      <c r="I38" s="25"/>
      <c r="J38" s="25"/>
    </row>
    <row r="39" spans="1:10" ht="13.35" customHeight="1" x14ac:dyDescent="0.2">
      <c r="A39" s="26">
        <v>50</v>
      </c>
      <c r="B39" s="27">
        <v>0.01</v>
      </c>
      <c r="C39" s="27">
        <v>0.02</v>
      </c>
      <c r="D39" s="27"/>
      <c r="E39" s="82">
        <f t="shared" si="0"/>
        <v>50.5</v>
      </c>
      <c r="F39" s="82">
        <f t="shared" si="1"/>
        <v>0.505</v>
      </c>
      <c r="G39" s="82">
        <f t="shared" si="1"/>
        <v>1.01</v>
      </c>
    </row>
    <row r="40" spans="1:10" ht="26.25" customHeight="1" x14ac:dyDescent="0.2">
      <c r="A40" s="4" t="s">
        <v>12</v>
      </c>
      <c r="B40" s="4"/>
      <c r="C40" s="4"/>
      <c r="D40" s="28"/>
      <c r="E40" s="30" t="s">
        <v>102</v>
      </c>
      <c r="F40" s="82">
        <f>SUM(F4:F39)/SUM(B4:B39)</f>
        <v>30.384713280431189</v>
      </c>
      <c r="G40" s="82">
        <f>SUM(G4:G39)/SUM(C4:C39)</f>
        <v>31.193195788123369</v>
      </c>
    </row>
    <row r="41" spans="1:10" ht="65.25" customHeight="1" x14ac:dyDescent="0.2">
      <c r="A41" s="4" t="s">
        <v>13</v>
      </c>
      <c r="B41" s="4"/>
      <c r="C41" s="4"/>
      <c r="D41" s="28"/>
      <c r="E41" s="30" t="s">
        <v>102</v>
      </c>
      <c r="F41" s="82">
        <f>SUMPRODUCT($E4:$E39,B4:B39)/SUM(B4:B39)</f>
        <v>30.384713280431189</v>
      </c>
      <c r="G41" s="82">
        <f>SUMPRODUCT($E4:$E39,C4:C39)/SUM(C4:C39)</f>
        <v>31.193195788123369</v>
      </c>
    </row>
    <row r="42" spans="1:10" ht="21" customHeight="1" x14ac:dyDescent="0.2">
      <c r="A42" s="3" t="s">
        <v>9</v>
      </c>
      <c r="B42" s="3"/>
      <c r="C42" s="3"/>
      <c r="D42" s="29"/>
    </row>
  </sheetData>
  <mergeCells count="3">
    <mergeCell ref="A40:C40"/>
    <mergeCell ref="A41:C41"/>
    <mergeCell ref="A42:C42"/>
  </mergeCells>
  <phoneticPr fontId="5" type="noConversion"/>
  <pageMargins left="0.39374999999999999" right="0.39374999999999999" top="0.39374999999999999" bottom="0.43402777777777801" header="0.51180555555555496" footer="0.196527777777778"/>
  <pageSetup paperSize="9" firstPageNumber="0" orientation="landscape" horizontalDpi="300" verticalDpi="300"/>
  <headerFooter>
    <oddFooter>&amp;R© Insee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K126"/>
  <sheetViews>
    <sheetView zoomScaleNormal="100" workbookViewId="0"/>
  </sheetViews>
  <sheetFormatPr baseColWidth="10" defaultColWidth="9.140625" defaultRowHeight="12.75" x14ac:dyDescent="0.2"/>
  <cols>
    <col min="1" max="1" width="11" style="7" customWidth="1"/>
    <col min="2" max="2" width="22.5703125" style="7" customWidth="1"/>
    <col min="3" max="1020" width="11" style="7" customWidth="1"/>
    <col min="1021" max="1025" width="11" style="21" customWidth="1"/>
  </cols>
  <sheetData>
    <row r="1" spans="1:2" ht="13.35" customHeight="1" x14ac:dyDescent="0.2">
      <c r="A1" s="22" t="s">
        <v>14</v>
      </c>
    </row>
    <row r="2" spans="1:2" ht="13.35" customHeight="1" x14ac:dyDescent="0.2">
      <c r="A2" s="22"/>
    </row>
    <row r="3" spans="1:2" ht="13.35" customHeight="1" x14ac:dyDescent="0.2">
      <c r="B3" s="30" t="s">
        <v>15</v>
      </c>
    </row>
    <row r="4" spans="1:2" ht="13.35" customHeight="1" x14ac:dyDescent="0.2">
      <c r="A4" s="24" t="s">
        <v>16</v>
      </c>
      <c r="B4" s="24" t="s">
        <v>17</v>
      </c>
    </row>
    <row r="5" spans="1:2" ht="13.35" customHeight="1" x14ac:dyDescent="0.2">
      <c r="A5" s="9">
        <v>1900</v>
      </c>
      <c r="B5" s="31">
        <v>885.2</v>
      </c>
    </row>
    <row r="6" spans="1:2" ht="13.35" customHeight="1" x14ac:dyDescent="0.2">
      <c r="A6" s="9">
        <v>1901</v>
      </c>
      <c r="B6" s="31">
        <v>917.07500000000005</v>
      </c>
    </row>
    <row r="7" spans="1:2" ht="13.35" customHeight="1" x14ac:dyDescent="0.2">
      <c r="A7" s="9">
        <v>1902</v>
      </c>
      <c r="B7" s="31">
        <v>904.43399999999997</v>
      </c>
    </row>
    <row r="8" spans="1:2" ht="13.35" customHeight="1" x14ac:dyDescent="0.2">
      <c r="A8" s="9">
        <v>1903</v>
      </c>
      <c r="B8" s="31">
        <v>884.49800000000005</v>
      </c>
    </row>
    <row r="9" spans="1:2" ht="13.35" customHeight="1" x14ac:dyDescent="0.2">
      <c r="A9" s="9">
        <v>1904</v>
      </c>
      <c r="B9" s="31">
        <v>877.09100000000001</v>
      </c>
    </row>
    <row r="10" spans="1:2" ht="13.35" customHeight="1" x14ac:dyDescent="0.2">
      <c r="A10" s="9">
        <v>1905</v>
      </c>
      <c r="B10" s="31">
        <v>865.60400000000004</v>
      </c>
    </row>
    <row r="11" spans="1:2" ht="13.35" customHeight="1" x14ac:dyDescent="0.2">
      <c r="A11" s="9">
        <v>1906</v>
      </c>
      <c r="B11" s="31">
        <v>864.745</v>
      </c>
    </row>
    <row r="12" spans="1:2" ht="13.35" customHeight="1" x14ac:dyDescent="0.2">
      <c r="A12" s="9">
        <v>1907</v>
      </c>
      <c r="B12" s="31">
        <v>829.63199999999995</v>
      </c>
    </row>
    <row r="13" spans="1:2" ht="13.35" customHeight="1" x14ac:dyDescent="0.2">
      <c r="A13" s="9">
        <v>1908</v>
      </c>
      <c r="B13" s="31">
        <v>848.98199999999997</v>
      </c>
    </row>
    <row r="14" spans="1:2" ht="13.35" customHeight="1" x14ac:dyDescent="0.2">
      <c r="A14" s="9">
        <v>1909</v>
      </c>
      <c r="B14" s="31">
        <v>824.73900000000003</v>
      </c>
    </row>
    <row r="15" spans="1:2" ht="13.35" customHeight="1" x14ac:dyDescent="0.2">
      <c r="A15" s="9">
        <v>1910</v>
      </c>
      <c r="B15" s="31">
        <v>828.14</v>
      </c>
    </row>
    <row r="16" spans="1:2" ht="13.35" customHeight="1" x14ac:dyDescent="0.2">
      <c r="A16" s="9">
        <v>1911</v>
      </c>
      <c r="B16" s="31">
        <v>793.50599999999997</v>
      </c>
    </row>
    <row r="17" spans="1:3" ht="13.35" customHeight="1" x14ac:dyDescent="0.2">
      <c r="A17" s="9">
        <v>1912</v>
      </c>
      <c r="B17" s="31">
        <v>801.64200000000005</v>
      </c>
    </row>
    <row r="18" spans="1:3" ht="13.35" customHeight="1" x14ac:dyDescent="0.2">
      <c r="A18" s="9">
        <v>1913</v>
      </c>
      <c r="B18" s="31">
        <v>795.851</v>
      </c>
    </row>
    <row r="19" spans="1:3" ht="13.35" customHeight="1" x14ac:dyDescent="0.2">
      <c r="A19" s="9">
        <v>1914</v>
      </c>
      <c r="B19" s="31">
        <v>757.93100000000004</v>
      </c>
    </row>
    <row r="20" spans="1:3" ht="13.35" customHeight="1" x14ac:dyDescent="0.2">
      <c r="A20" s="9">
        <v>1915</v>
      </c>
      <c r="B20" s="31">
        <v>482.96800000000002</v>
      </c>
    </row>
    <row r="21" spans="1:3" ht="13.35" customHeight="1" x14ac:dyDescent="0.2">
      <c r="A21" s="9">
        <v>1916</v>
      </c>
      <c r="B21" s="31">
        <v>384.67599999999999</v>
      </c>
      <c r="C21" s="6"/>
    </row>
    <row r="22" spans="1:3" ht="13.35" customHeight="1" x14ac:dyDescent="0.2">
      <c r="A22" s="9">
        <v>1917</v>
      </c>
      <c r="B22" s="31">
        <v>412.74400000000003</v>
      </c>
      <c r="C22" s="6"/>
    </row>
    <row r="23" spans="1:3" ht="13.35" customHeight="1" x14ac:dyDescent="0.2">
      <c r="A23" s="9">
        <v>1918</v>
      </c>
      <c r="B23" s="31">
        <v>472.81599999999997</v>
      </c>
      <c r="C23" s="6"/>
    </row>
    <row r="24" spans="1:3" ht="13.35" customHeight="1" x14ac:dyDescent="0.2">
      <c r="A24" s="9">
        <v>1919</v>
      </c>
      <c r="B24" s="31">
        <v>506.96</v>
      </c>
      <c r="C24" s="6"/>
    </row>
    <row r="25" spans="1:3" ht="13.35" customHeight="1" x14ac:dyDescent="0.2">
      <c r="A25" s="9">
        <v>1920</v>
      </c>
      <c r="B25" s="31">
        <v>838.13699999999994</v>
      </c>
      <c r="C25" s="6"/>
    </row>
    <row r="26" spans="1:3" ht="13.35" customHeight="1" x14ac:dyDescent="0.2">
      <c r="A26" s="9">
        <v>1921</v>
      </c>
      <c r="B26" s="31">
        <v>816.55499999999995</v>
      </c>
      <c r="C26" s="6"/>
    </row>
    <row r="27" spans="1:3" ht="13.35" customHeight="1" x14ac:dyDescent="0.2">
      <c r="A27" s="9">
        <v>1922</v>
      </c>
      <c r="B27" s="31">
        <v>764.37300000000005</v>
      </c>
      <c r="C27" s="6"/>
    </row>
    <row r="28" spans="1:3" ht="13.35" customHeight="1" x14ac:dyDescent="0.2">
      <c r="A28" s="9">
        <v>1923</v>
      </c>
      <c r="B28" s="31">
        <v>765.88800000000003</v>
      </c>
      <c r="C28" s="6"/>
    </row>
    <row r="29" spans="1:3" ht="13.35" customHeight="1" x14ac:dyDescent="0.2">
      <c r="A29" s="9">
        <v>1924</v>
      </c>
      <c r="B29" s="31">
        <v>757.87300000000005</v>
      </c>
      <c r="C29" s="6"/>
    </row>
    <row r="30" spans="1:3" ht="13.35" customHeight="1" x14ac:dyDescent="0.2">
      <c r="A30" s="9">
        <v>1925</v>
      </c>
      <c r="B30" s="31">
        <v>774.45500000000004</v>
      </c>
      <c r="C30" s="6"/>
    </row>
    <row r="31" spans="1:3" ht="13.35" customHeight="1" x14ac:dyDescent="0.2">
      <c r="A31" s="9">
        <v>1926</v>
      </c>
      <c r="B31" s="31">
        <v>771.69</v>
      </c>
      <c r="C31" s="6"/>
    </row>
    <row r="32" spans="1:3" ht="13.35" customHeight="1" x14ac:dyDescent="0.2">
      <c r="A32" s="9">
        <v>1927</v>
      </c>
      <c r="B32" s="31">
        <v>748.10199999999998</v>
      </c>
      <c r="C32" s="6"/>
    </row>
    <row r="33" spans="1:3" ht="13.35" customHeight="1" x14ac:dyDescent="0.2">
      <c r="A33" s="9">
        <v>1928</v>
      </c>
      <c r="B33" s="31">
        <v>753.57</v>
      </c>
      <c r="C33" s="6"/>
    </row>
    <row r="34" spans="1:3" ht="13.35" customHeight="1" x14ac:dyDescent="0.2">
      <c r="A34" s="9">
        <v>1929</v>
      </c>
      <c r="B34" s="31">
        <v>734.14</v>
      </c>
      <c r="C34" s="6"/>
    </row>
    <row r="35" spans="1:3" ht="13.35" customHeight="1" x14ac:dyDescent="0.2">
      <c r="A35" s="9">
        <v>1930</v>
      </c>
      <c r="B35" s="31">
        <v>754.02</v>
      </c>
      <c r="C35" s="6"/>
    </row>
    <row r="36" spans="1:3" ht="13.35" customHeight="1" x14ac:dyDescent="0.2">
      <c r="A36" s="9">
        <v>1931</v>
      </c>
      <c r="B36" s="31">
        <v>737.61099999999999</v>
      </c>
      <c r="C36" s="6"/>
    </row>
    <row r="37" spans="1:3" ht="13.35" customHeight="1" x14ac:dyDescent="0.2">
      <c r="A37" s="9">
        <v>1932</v>
      </c>
      <c r="B37" s="31">
        <v>726.29899999999998</v>
      </c>
      <c r="C37" s="6"/>
    </row>
    <row r="38" spans="1:3" ht="13.35" customHeight="1" x14ac:dyDescent="0.2">
      <c r="A38" s="9">
        <v>1933</v>
      </c>
      <c r="B38" s="31">
        <v>682.39400000000001</v>
      </c>
      <c r="C38" s="6"/>
    </row>
    <row r="39" spans="1:3" ht="13.35" customHeight="1" x14ac:dyDescent="0.2">
      <c r="A39" s="9">
        <v>1934</v>
      </c>
      <c r="B39" s="31">
        <v>681.51800000000003</v>
      </c>
      <c r="C39" s="6"/>
    </row>
    <row r="40" spans="1:3" ht="13.35" customHeight="1" x14ac:dyDescent="0.2">
      <c r="A40" s="9">
        <v>1935</v>
      </c>
      <c r="B40" s="31">
        <v>643.87</v>
      </c>
      <c r="C40" s="6"/>
    </row>
    <row r="41" spans="1:3" ht="13.35" customHeight="1" x14ac:dyDescent="0.2">
      <c r="A41" s="9">
        <v>1936</v>
      </c>
      <c r="B41" s="31">
        <v>634.34400000000005</v>
      </c>
      <c r="C41" s="6"/>
    </row>
    <row r="42" spans="1:3" ht="13.35" customHeight="1" x14ac:dyDescent="0.2">
      <c r="A42" s="9">
        <v>1937</v>
      </c>
      <c r="B42" s="31">
        <v>621.45299999999997</v>
      </c>
      <c r="C42" s="6"/>
    </row>
    <row r="43" spans="1:3" ht="13.35" customHeight="1" x14ac:dyDescent="0.2">
      <c r="A43" s="9">
        <v>1938</v>
      </c>
      <c r="B43" s="31">
        <v>615.58199999999999</v>
      </c>
      <c r="C43" s="6"/>
    </row>
    <row r="44" spans="1:3" ht="13.35" customHeight="1" x14ac:dyDescent="0.2">
      <c r="A44" s="9">
        <v>1939</v>
      </c>
      <c r="B44" s="31">
        <v>615.59900000000005</v>
      </c>
      <c r="C44" s="6"/>
    </row>
    <row r="45" spans="1:3" ht="13.35" customHeight="1" x14ac:dyDescent="0.2">
      <c r="A45" s="9">
        <v>1940</v>
      </c>
      <c r="B45" s="31">
        <v>561.28099999999995</v>
      </c>
      <c r="C45" s="6"/>
    </row>
    <row r="46" spans="1:3" ht="13.35" customHeight="1" x14ac:dyDescent="0.2">
      <c r="A46" s="9">
        <v>1941</v>
      </c>
      <c r="B46" s="31">
        <v>522.26099999999997</v>
      </c>
      <c r="C46" s="6"/>
    </row>
    <row r="47" spans="1:3" ht="13.35" customHeight="1" x14ac:dyDescent="0.2">
      <c r="A47" s="9">
        <v>1942</v>
      </c>
      <c r="B47" s="31">
        <v>575.26099999999997</v>
      </c>
      <c r="C47" s="6"/>
    </row>
    <row r="48" spans="1:3" ht="13.35" customHeight="1" x14ac:dyDescent="0.2">
      <c r="A48" s="9">
        <v>1943</v>
      </c>
      <c r="B48" s="31">
        <v>615.78</v>
      </c>
      <c r="C48" s="6"/>
    </row>
    <row r="49" spans="1:3" ht="13.35" customHeight="1" x14ac:dyDescent="0.2">
      <c r="A49" s="9">
        <v>1944</v>
      </c>
      <c r="B49" s="31">
        <v>629.87800000000004</v>
      </c>
      <c r="C49" s="6"/>
    </row>
    <row r="50" spans="1:3" ht="13.35" customHeight="1" x14ac:dyDescent="0.2">
      <c r="A50" s="9">
        <v>1945</v>
      </c>
      <c r="B50" s="31">
        <v>645.899</v>
      </c>
      <c r="C50" s="6"/>
    </row>
    <row r="51" spans="1:3" ht="13.35" customHeight="1" x14ac:dyDescent="0.2">
      <c r="A51" s="9">
        <v>1946</v>
      </c>
      <c r="B51" s="31">
        <v>843.904</v>
      </c>
      <c r="C51" s="32"/>
    </row>
    <row r="52" spans="1:3" ht="13.35" customHeight="1" x14ac:dyDescent="0.2">
      <c r="A52" s="9">
        <v>1947</v>
      </c>
      <c r="B52" s="31">
        <v>870.47199999999998</v>
      </c>
      <c r="C52" s="32"/>
    </row>
    <row r="53" spans="1:3" ht="13.35" customHeight="1" x14ac:dyDescent="0.2">
      <c r="A53" s="9">
        <v>1948</v>
      </c>
      <c r="B53" s="31">
        <v>870.83600000000001</v>
      </c>
      <c r="C53" s="32"/>
    </row>
    <row r="54" spans="1:3" ht="13.35" customHeight="1" x14ac:dyDescent="0.2">
      <c r="A54" s="9">
        <v>1949</v>
      </c>
      <c r="B54" s="31">
        <v>872.66099999999994</v>
      </c>
      <c r="C54" s="32"/>
    </row>
    <row r="55" spans="1:3" ht="13.35" customHeight="1" x14ac:dyDescent="0.2">
      <c r="A55" s="9">
        <v>1950</v>
      </c>
      <c r="B55" s="31">
        <v>862.31</v>
      </c>
      <c r="C55" s="32"/>
    </row>
    <row r="56" spans="1:3" ht="13.35" customHeight="1" x14ac:dyDescent="0.2">
      <c r="A56" s="9">
        <v>1951</v>
      </c>
      <c r="B56" s="31">
        <v>826.72199999999998</v>
      </c>
      <c r="C56" s="32"/>
    </row>
    <row r="57" spans="1:3" ht="13.35" customHeight="1" x14ac:dyDescent="0.2">
      <c r="A57" s="9">
        <v>1952</v>
      </c>
      <c r="B57" s="31">
        <v>822.20399999999995</v>
      </c>
      <c r="C57" s="32"/>
    </row>
    <row r="58" spans="1:3" ht="13.35" customHeight="1" x14ac:dyDescent="0.2">
      <c r="A58" s="9">
        <v>1953</v>
      </c>
      <c r="B58" s="31">
        <v>804.69600000000003</v>
      </c>
      <c r="C58" s="32"/>
    </row>
    <row r="59" spans="1:3" ht="13.35" customHeight="1" x14ac:dyDescent="0.2">
      <c r="A59" s="9">
        <v>1954</v>
      </c>
      <c r="B59" s="31">
        <v>810.75400000000002</v>
      </c>
      <c r="C59" s="32"/>
    </row>
    <row r="60" spans="1:3" ht="13.35" customHeight="1" x14ac:dyDescent="0.2">
      <c r="A60" s="9">
        <v>1955</v>
      </c>
      <c r="B60" s="31">
        <v>805.91700000000003</v>
      </c>
      <c r="C60" s="32"/>
    </row>
    <row r="61" spans="1:3" ht="13.35" customHeight="1" x14ac:dyDescent="0.2">
      <c r="A61" s="9">
        <v>1956</v>
      </c>
      <c r="B61" s="31">
        <v>806.91600000000005</v>
      </c>
      <c r="C61" s="32"/>
    </row>
    <row r="62" spans="1:3" ht="13.35" customHeight="1" x14ac:dyDescent="0.2">
      <c r="A62" s="9">
        <v>1957</v>
      </c>
      <c r="B62" s="31">
        <v>816.46699999999998</v>
      </c>
      <c r="C62" s="32"/>
    </row>
    <row r="63" spans="1:3" ht="13.35" customHeight="1" x14ac:dyDescent="0.2">
      <c r="A63" s="9">
        <v>1958</v>
      </c>
      <c r="B63" s="31">
        <v>812.21500000000003</v>
      </c>
      <c r="C63" s="32"/>
    </row>
    <row r="64" spans="1:3" ht="13.35" customHeight="1" x14ac:dyDescent="0.2">
      <c r="A64" s="9">
        <v>1959</v>
      </c>
      <c r="B64" s="31">
        <v>829.24900000000002</v>
      </c>
      <c r="C64" s="32"/>
    </row>
    <row r="65" spans="1:3" ht="13.35" customHeight="1" x14ac:dyDescent="0.2">
      <c r="A65" s="9">
        <v>1960</v>
      </c>
      <c r="B65" s="31">
        <v>819.81899999999996</v>
      </c>
      <c r="C65" s="32"/>
    </row>
    <row r="66" spans="1:3" ht="13.35" customHeight="1" x14ac:dyDescent="0.2">
      <c r="A66" s="9">
        <v>1961</v>
      </c>
      <c r="B66" s="31">
        <v>838.63300000000004</v>
      </c>
      <c r="C66" s="32"/>
    </row>
    <row r="67" spans="1:3" ht="13.35" customHeight="1" x14ac:dyDescent="0.2">
      <c r="A67" s="9">
        <v>1962</v>
      </c>
      <c r="B67" s="31">
        <v>832.35299999999995</v>
      </c>
      <c r="C67" s="32"/>
    </row>
    <row r="68" spans="1:3" ht="13.35" customHeight="1" x14ac:dyDescent="0.2">
      <c r="A68" s="9">
        <v>1963</v>
      </c>
      <c r="B68" s="31">
        <v>868.87599999999998</v>
      </c>
      <c r="C68" s="32"/>
    </row>
    <row r="69" spans="1:3" ht="13.35" customHeight="1" x14ac:dyDescent="0.2">
      <c r="A69" s="9">
        <v>1964</v>
      </c>
      <c r="B69" s="31">
        <v>877.80399999999997</v>
      </c>
      <c r="C69" s="32"/>
    </row>
    <row r="70" spans="1:3" ht="13.35" customHeight="1" x14ac:dyDescent="0.2">
      <c r="A70" s="9">
        <v>1965</v>
      </c>
      <c r="B70" s="31">
        <v>865.68799999999999</v>
      </c>
      <c r="C70" s="32"/>
    </row>
    <row r="71" spans="1:3" ht="13.35" customHeight="1" x14ac:dyDescent="0.2">
      <c r="A71" s="9">
        <v>1966</v>
      </c>
      <c r="B71" s="31">
        <v>863.52700000000004</v>
      </c>
      <c r="C71" s="32"/>
    </row>
    <row r="72" spans="1:3" ht="13.35" customHeight="1" x14ac:dyDescent="0.2">
      <c r="A72" s="9">
        <v>1967</v>
      </c>
      <c r="B72" s="31">
        <v>840.56799999999998</v>
      </c>
      <c r="C72" s="32"/>
    </row>
    <row r="73" spans="1:3" ht="13.35" customHeight="1" x14ac:dyDescent="0.2">
      <c r="A73" s="9">
        <v>1968</v>
      </c>
      <c r="B73" s="31">
        <v>835.79600000000005</v>
      </c>
      <c r="C73" s="32"/>
    </row>
    <row r="74" spans="1:3" ht="13.35" customHeight="1" x14ac:dyDescent="0.2">
      <c r="A74" s="9">
        <v>1969</v>
      </c>
      <c r="B74" s="31">
        <v>842.245</v>
      </c>
      <c r="C74" s="32"/>
    </row>
    <row r="75" spans="1:3" ht="13.35" customHeight="1" x14ac:dyDescent="0.2">
      <c r="A75" s="9">
        <v>1970</v>
      </c>
      <c r="B75" s="31">
        <v>850.38099999999997</v>
      </c>
      <c r="C75" s="32"/>
    </row>
    <row r="76" spans="1:3" ht="13.35" customHeight="1" x14ac:dyDescent="0.2">
      <c r="A76" s="9">
        <v>1971</v>
      </c>
      <c r="B76" s="31">
        <v>881.28399999999999</v>
      </c>
      <c r="C76" s="32"/>
    </row>
    <row r="77" spans="1:3" ht="13.35" customHeight="1" x14ac:dyDescent="0.2">
      <c r="A77" s="9">
        <v>1972</v>
      </c>
      <c r="B77" s="31">
        <v>877.50599999999997</v>
      </c>
      <c r="C77" s="32"/>
    </row>
    <row r="78" spans="1:3" ht="13.35" customHeight="1" x14ac:dyDescent="0.2">
      <c r="A78" s="9">
        <v>1973</v>
      </c>
      <c r="B78" s="31">
        <v>857.18600000000004</v>
      </c>
      <c r="C78" s="32"/>
    </row>
    <row r="79" spans="1:3" ht="13.35" customHeight="1" x14ac:dyDescent="0.2">
      <c r="A79" s="9">
        <v>1974</v>
      </c>
      <c r="B79" s="31">
        <v>801.21799999999996</v>
      </c>
      <c r="C79" s="32"/>
    </row>
    <row r="80" spans="1:3" ht="13.35" customHeight="1" x14ac:dyDescent="0.2">
      <c r="A80" s="9">
        <v>1975</v>
      </c>
      <c r="B80" s="31">
        <v>745.06500000000005</v>
      </c>
      <c r="C80" s="32"/>
    </row>
    <row r="81" spans="1:5" ht="13.35" customHeight="1" x14ac:dyDescent="0.2">
      <c r="A81" s="9">
        <v>1976</v>
      </c>
      <c r="B81" s="31">
        <v>720.39499999999998</v>
      </c>
      <c r="C81" s="32"/>
    </row>
    <row r="82" spans="1:5" ht="13.35" customHeight="1" x14ac:dyDescent="0.2">
      <c r="A82" s="9">
        <v>1977</v>
      </c>
      <c r="B82" s="31">
        <v>744.74400000000003</v>
      </c>
      <c r="C82" s="32"/>
    </row>
    <row r="83" spans="1:5" ht="13.35" customHeight="1" x14ac:dyDescent="0.2">
      <c r="A83" s="9">
        <v>1978</v>
      </c>
      <c r="B83" s="31">
        <v>737.06200000000001</v>
      </c>
      <c r="C83" s="32"/>
    </row>
    <row r="84" spans="1:5" ht="13.35" customHeight="1" x14ac:dyDescent="0.2">
      <c r="A84" s="9">
        <v>1979</v>
      </c>
      <c r="B84" s="31">
        <v>757.35400000000004</v>
      </c>
      <c r="C84" s="32"/>
    </row>
    <row r="85" spans="1:5" ht="13.35" customHeight="1" x14ac:dyDescent="0.2">
      <c r="A85" s="9">
        <v>1980</v>
      </c>
      <c r="B85" s="31">
        <v>800.37599999999998</v>
      </c>
      <c r="C85" s="32"/>
    </row>
    <row r="86" spans="1:5" ht="13.35" customHeight="1" x14ac:dyDescent="0.2">
      <c r="A86" s="9">
        <v>1981</v>
      </c>
      <c r="B86" s="31">
        <v>805.48299999999995</v>
      </c>
      <c r="C86" s="32"/>
    </row>
    <row r="87" spans="1:5" ht="13.35" customHeight="1" x14ac:dyDescent="0.2">
      <c r="A87" s="9">
        <v>1982</v>
      </c>
      <c r="B87" s="31">
        <v>797.22299999999996</v>
      </c>
      <c r="C87" s="32"/>
      <c r="D87" s="33"/>
      <c r="E87" s="34"/>
    </row>
    <row r="88" spans="1:5" ht="13.35" customHeight="1" x14ac:dyDescent="0.2">
      <c r="A88" s="9">
        <v>1983</v>
      </c>
      <c r="B88" s="31">
        <v>748.52499999999998</v>
      </c>
      <c r="C88" s="32"/>
      <c r="D88" s="33"/>
      <c r="E88" s="35"/>
    </row>
    <row r="89" spans="1:5" ht="13.35" customHeight="1" x14ac:dyDescent="0.2">
      <c r="A89" s="9">
        <v>1984</v>
      </c>
      <c r="B89" s="31">
        <v>759.93899999999996</v>
      </c>
      <c r="C89" s="32"/>
      <c r="D89" s="33"/>
      <c r="E89" s="35"/>
    </row>
    <row r="90" spans="1:5" ht="13.35" customHeight="1" x14ac:dyDescent="0.2">
      <c r="A90" s="9">
        <v>1985</v>
      </c>
      <c r="B90" s="31">
        <v>768.43100000000004</v>
      </c>
      <c r="C90" s="32"/>
      <c r="D90" s="33"/>
      <c r="E90" s="35"/>
    </row>
    <row r="91" spans="1:5" ht="13.35" customHeight="1" x14ac:dyDescent="0.2">
      <c r="A91" s="9">
        <v>1986</v>
      </c>
      <c r="B91" s="31">
        <v>778.46799999999996</v>
      </c>
      <c r="C91" s="32"/>
      <c r="D91" s="36"/>
      <c r="E91" s="37"/>
    </row>
    <row r="92" spans="1:5" ht="13.35" customHeight="1" x14ac:dyDescent="0.2">
      <c r="A92" s="9">
        <v>1987</v>
      </c>
      <c r="B92" s="31">
        <v>767.82799999999997</v>
      </c>
      <c r="C92" s="32"/>
      <c r="D92" s="36"/>
      <c r="E92" s="37"/>
    </row>
    <row r="93" spans="1:5" ht="13.35" customHeight="1" x14ac:dyDescent="0.2">
      <c r="A93" s="9">
        <v>1988</v>
      </c>
      <c r="B93" s="31">
        <v>771.26800000000003</v>
      </c>
      <c r="C93" s="32"/>
      <c r="D93" s="36"/>
      <c r="E93" s="37"/>
    </row>
    <row r="94" spans="1:5" ht="13.35" customHeight="1" x14ac:dyDescent="0.2">
      <c r="A94" s="9">
        <v>1989</v>
      </c>
      <c r="B94" s="31">
        <v>765.47299999999996</v>
      </c>
      <c r="C94" s="32"/>
      <c r="D94" s="36"/>
      <c r="E94" s="37"/>
    </row>
    <row r="95" spans="1:5" ht="13.35" customHeight="1" x14ac:dyDescent="0.2">
      <c r="A95" s="9">
        <v>1990</v>
      </c>
      <c r="B95" s="31">
        <v>762.40700000000004</v>
      </c>
      <c r="C95" s="32"/>
      <c r="D95" s="36"/>
      <c r="E95" s="37"/>
    </row>
    <row r="96" spans="1:5" ht="13.35" customHeight="1" x14ac:dyDescent="0.2">
      <c r="A96" s="38">
        <v>1991</v>
      </c>
      <c r="B96" s="31">
        <v>759.05600000000004</v>
      </c>
      <c r="C96" s="32"/>
      <c r="D96" s="36"/>
      <c r="E96" s="37"/>
    </row>
    <row r="97" spans="1:5" ht="13.35" customHeight="1" x14ac:dyDescent="0.2">
      <c r="A97" s="38">
        <v>1992</v>
      </c>
      <c r="B97" s="31">
        <v>743.65800000000002</v>
      </c>
      <c r="C97" s="32"/>
      <c r="D97" s="36"/>
      <c r="E97" s="37"/>
    </row>
    <row r="98" spans="1:5" ht="13.35" customHeight="1" x14ac:dyDescent="0.2">
      <c r="A98" s="38">
        <v>1993</v>
      </c>
      <c r="B98" s="31">
        <v>711.61</v>
      </c>
      <c r="C98" s="32"/>
      <c r="D98" s="36"/>
      <c r="E98" s="37"/>
    </row>
    <row r="99" spans="1:5" ht="13.35" customHeight="1" x14ac:dyDescent="0.2">
      <c r="A99" s="38">
        <v>1994</v>
      </c>
      <c r="B99" s="31">
        <v>710.99300000000005</v>
      </c>
      <c r="C99" s="32"/>
      <c r="D99" s="36"/>
      <c r="E99" s="37"/>
    </row>
    <row r="100" spans="1:5" ht="13.35" customHeight="1" x14ac:dyDescent="0.2">
      <c r="A100" s="38">
        <v>1995</v>
      </c>
      <c r="B100" s="31">
        <v>729.60900000000004</v>
      </c>
      <c r="C100" s="32"/>
      <c r="D100" s="36"/>
      <c r="E100" s="37"/>
    </row>
    <row r="101" spans="1:5" ht="13.35" customHeight="1" x14ac:dyDescent="0.2">
      <c r="A101" s="38">
        <v>1996</v>
      </c>
      <c r="B101" s="31">
        <v>734.33799999999997</v>
      </c>
      <c r="C101" s="32"/>
      <c r="D101" s="36"/>
      <c r="E101" s="37"/>
    </row>
    <row r="102" spans="1:5" ht="13.35" customHeight="1" x14ac:dyDescent="0.2">
      <c r="A102" s="38">
        <v>1997</v>
      </c>
      <c r="B102" s="31">
        <v>726.76800000000003</v>
      </c>
      <c r="C102" s="32"/>
      <c r="D102" s="36"/>
      <c r="E102" s="37"/>
    </row>
    <row r="103" spans="1:5" ht="13.35" customHeight="1" x14ac:dyDescent="0.2">
      <c r="A103" s="38">
        <v>1998</v>
      </c>
      <c r="B103" s="31">
        <v>738.08</v>
      </c>
      <c r="C103" s="32"/>
      <c r="D103" s="36"/>
      <c r="E103" s="37"/>
    </row>
    <row r="104" spans="1:5" ht="13.35" customHeight="1" x14ac:dyDescent="0.2">
      <c r="A104" s="38">
        <v>1999</v>
      </c>
      <c r="B104" s="31">
        <v>744.79100000000005</v>
      </c>
      <c r="C104" s="32"/>
      <c r="D104" s="36"/>
      <c r="E104" s="37"/>
    </row>
    <row r="105" spans="1:5" ht="13.35" customHeight="1" x14ac:dyDescent="0.2">
      <c r="A105" s="38">
        <v>2000</v>
      </c>
      <c r="B105" s="31">
        <v>774.78200000000004</v>
      </c>
      <c r="C105" s="32"/>
      <c r="D105" s="36"/>
      <c r="E105" s="37"/>
    </row>
    <row r="106" spans="1:5" ht="13.35" customHeight="1" x14ac:dyDescent="0.2">
      <c r="A106" s="38">
        <v>2001</v>
      </c>
      <c r="B106" s="31">
        <v>770.94500000000005</v>
      </c>
      <c r="C106" s="32"/>
      <c r="D106" s="36"/>
      <c r="E106" s="37"/>
    </row>
    <row r="107" spans="1:5" ht="13.35" customHeight="1" x14ac:dyDescent="0.2">
      <c r="A107" s="38">
        <v>2002</v>
      </c>
      <c r="B107" s="31">
        <v>761.63</v>
      </c>
      <c r="C107" s="32"/>
      <c r="D107" s="36"/>
      <c r="E107" s="37"/>
    </row>
    <row r="108" spans="1:5" ht="13.35" customHeight="1" x14ac:dyDescent="0.2">
      <c r="A108" s="38">
        <v>2003</v>
      </c>
      <c r="B108" s="31">
        <v>761.46400000000006</v>
      </c>
      <c r="C108" s="32"/>
      <c r="D108" s="36"/>
      <c r="E108" s="37"/>
    </row>
    <row r="109" spans="1:5" ht="13.35" customHeight="1" x14ac:dyDescent="0.2">
      <c r="A109" s="26">
        <v>2004</v>
      </c>
      <c r="B109" s="31">
        <v>767.81600000000003</v>
      </c>
      <c r="C109" s="32"/>
      <c r="D109" s="36"/>
      <c r="E109" s="37"/>
    </row>
    <row r="110" spans="1:5" ht="13.35" customHeight="1" x14ac:dyDescent="0.2">
      <c r="A110" s="26">
        <v>2005</v>
      </c>
      <c r="B110" s="31">
        <v>774.35500000000002</v>
      </c>
      <c r="C110" s="32"/>
      <c r="D110" s="36"/>
      <c r="E110" s="37"/>
    </row>
    <row r="111" spans="1:5" ht="13.35" customHeight="1" x14ac:dyDescent="0.2">
      <c r="A111" s="39">
        <v>2006</v>
      </c>
      <c r="B111" s="31">
        <v>796.89599999999996</v>
      </c>
      <c r="C111" s="32"/>
      <c r="D111" s="36"/>
      <c r="E111" s="37"/>
    </row>
    <row r="112" spans="1:5" ht="13.35" customHeight="1" x14ac:dyDescent="0.2">
      <c r="A112" s="39">
        <v>2007</v>
      </c>
      <c r="B112" s="31">
        <v>785.98500000000001</v>
      </c>
      <c r="C112" s="32"/>
      <c r="D112" s="36"/>
      <c r="E112" s="37"/>
    </row>
    <row r="113" spans="1:5" ht="13.35" customHeight="1" x14ac:dyDescent="0.2">
      <c r="A113" s="39">
        <v>2008</v>
      </c>
      <c r="B113" s="31">
        <v>796.04399999999998</v>
      </c>
      <c r="C113" s="32"/>
      <c r="D113" s="36"/>
      <c r="E113" s="37"/>
    </row>
    <row r="114" spans="1:5" ht="13.35" customHeight="1" x14ac:dyDescent="0.2">
      <c r="A114" s="39">
        <v>2009</v>
      </c>
      <c r="B114" s="31">
        <v>793.42</v>
      </c>
      <c r="C114" s="32"/>
      <c r="D114" s="36"/>
      <c r="E114" s="37"/>
    </row>
    <row r="115" spans="1:5" ht="13.35" customHeight="1" x14ac:dyDescent="0.2">
      <c r="A115" s="39">
        <v>2010</v>
      </c>
      <c r="B115" s="31">
        <v>802.22400000000005</v>
      </c>
      <c r="C115" s="32"/>
      <c r="D115" s="36"/>
      <c r="E115" s="37"/>
    </row>
    <row r="116" spans="1:5" ht="13.35" customHeight="1" x14ac:dyDescent="0.2">
      <c r="A116" s="39">
        <v>2011</v>
      </c>
      <c r="B116" s="31">
        <v>792.99599999999998</v>
      </c>
      <c r="C116" s="32"/>
      <c r="D116" s="36"/>
      <c r="E116" s="37"/>
    </row>
    <row r="117" spans="1:5" ht="13.35" customHeight="1" x14ac:dyDescent="0.2">
      <c r="A117" s="39">
        <v>2012</v>
      </c>
      <c r="B117" s="31">
        <v>790.29</v>
      </c>
      <c r="C117" s="32"/>
      <c r="D117" s="36"/>
      <c r="E117" s="37"/>
    </row>
    <row r="118" spans="1:5" ht="13.35" customHeight="1" x14ac:dyDescent="0.2">
      <c r="A118" s="39">
        <v>2013</v>
      </c>
      <c r="B118" s="31">
        <v>781.62099999999998</v>
      </c>
      <c r="C118" s="32"/>
      <c r="D118" s="36"/>
      <c r="E118" s="37"/>
    </row>
    <row r="119" spans="1:5" ht="13.35" customHeight="1" x14ac:dyDescent="0.2">
      <c r="A119" s="39">
        <v>2014</v>
      </c>
      <c r="B119" s="31">
        <v>781.16700000000003</v>
      </c>
      <c r="D119" s="36"/>
      <c r="E119" s="37"/>
    </row>
    <row r="120" spans="1:5" ht="13.35" customHeight="1" x14ac:dyDescent="0.2">
      <c r="A120" s="39">
        <v>2015</v>
      </c>
      <c r="B120" s="31">
        <v>760.42100000000005</v>
      </c>
      <c r="D120" s="36"/>
      <c r="E120" s="37"/>
    </row>
    <row r="121" spans="1:5" ht="13.35" customHeight="1" x14ac:dyDescent="0.2">
      <c r="A121" s="39">
        <v>2016</v>
      </c>
      <c r="B121" s="14">
        <v>744.697</v>
      </c>
      <c r="C121" s="31"/>
      <c r="D121" s="36"/>
      <c r="E121" s="37"/>
    </row>
    <row r="122" spans="1:5" ht="13.35" customHeight="1" x14ac:dyDescent="0.2">
      <c r="A122" s="39">
        <v>2017</v>
      </c>
      <c r="B122" s="16">
        <v>730.24199999999996</v>
      </c>
      <c r="D122" s="36"/>
      <c r="E122" s="37"/>
    </row>
    <row r="123" spans="1:5" ht="13.35" customHeight="1" x14ac:dyDescent="0.2">
      <c r="A123" s="39">
        <v>2018</v>
      </c>
      <c r="B123" s="16">
        <v>719.73699999999997</v>
      </c>
      <c r="D123" s="36"/>
      <c r="E123" s="37"/>
    </row>
    <row r="124" spans="1:5" ht="13.35" customHeight="1" x14ac:dyDescent="0.2">
      <c r="A124" s="39">
        <v>2019</v>
      </c>
      <c r="B124" s="16">
        <v>714</v>
      </c>
      <c r="D124" s="36"/>
      <c r="E124" s="37"/>
    </row>
    <row r="125" spans="1:5" ht="13.35" customHeight="1" x14ac:dyDescent="0.2">
      <c r="A125" s="40" t="s">
        <v>18</v>
      </c>
    </row>
    <row r="126" spans="1:5" ht="13.35" customHeight="1" x14ac:dyDescent="0.2">
      <c r="A126" s="41" t="s">
        <v>19</v>
      </c>
    </row>
  </sheetData>
  <pageMargins left="0.39374999999999999" right="0.39374999999999999" top="0.39374999999999999" bottom="0.43402777777777801" header="0.51180555555555496" footer="0.196527777777778"/>
  <pageSetup paperSize="9" firstPageNumber="0" orientation="portrait" horizontalDpi="300" verticalDpi="300"/>
  <headerFooter>
    <oddFooter>&amp;R© Insee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AMK35"/>
  <sheetViews>
    <sheetView topLeftCell="A16" zoomScaleNormal="100" workbookViewId="0">
      <selection activeCell="J30" sqref="J30"/>
    </sheetView>
  </sheetViews>
  <sheetFormatPr baseColWidth="10" defaultColWidth="9.140625" defaultRowHeight="12.75" x14ac:dyDescent="0.2"/>
  <cols>
    <col min="1" max="1" width="16.5703125" style="21" customWidth="1"/>
    <col min="2" max="6" width="9.7109375" style="21" customWidth="1"/>
    <col min="7" max="7" width="10.7109375" style="21" customWidth="1"/>
    <col min="8" max="1025" width="11" style="21" customWidth="1"/>
  </cols>
  <sheetData>
    <row r="1" spans="1:1024" s="42" customFormat="1" ht="13.35" customHeight="1" x14ac:dyDescent="0.2">
      <c r="A1" s="33" t="s">
        <v>20</v>
      </c>
      <c r="B1" s="9"/>
      <c r="C1" s="9"/>
      <c r="D1" s="9"/>
      <c r="E1" s="9"/>
      <c r="F1" s="9"/>
      <c r="G1" s="9"/>
      <c r="H1" s="6"/>
      <c r="AMF1" s="21"/>
      <c r="AMG1" s="21"/>
      <c r="AMH1" s="21"/>
      <c r="AMI1" s="21"/>
      <c r="AMJ1" s="21"/>
    </row>
    <row r="2" spans="1:1024" s="42" customFormat="1" ht="13.35" customHeight="1" x14ac:dyDescent="0.2">
      <c r="A2" s="33"/>
      <c r="B2" s="9"/>
      <c r="C2" s="9"/>
      <c r="D2" s="9"/>
      <c r="E2" s="9"/>
      <c r="F2" s="9"/>
      <c r="G2" s="9"/>
      <c r="H2" s="6"/>
      <c r="AMF2" s="21"/>
      <c r="AMG2" s="21"/>
      <c r="AMH2" s="21"/>
      <c r="AMI2" s="21"/>
      <c r="AMJ2" s="21"/>
    </row>
    <row r="3" spans="1:1024" s="42" customFormat="1" ht="13.35" customHeight="1" x14ac:dyDescent="0.2">
      <c r="A3" s="2"/>
      <c r="B3" s="1" t="s">
        <v>21</v>
      </c>
      <c r="C3" s="1"/>
      <c r="D3" s="1"/>
      <c r="E3" s="1"/>
      <c r="F3" s="1"/>
      <c r="G3" s="1" t="s">
        <v>22</v>
      </c>
      <c r="H3" s="6"/>
      <c r="AMF3" s="21"/>
      <c r="AMG3" s="21"/>
      <c r="AMH3" s="21"/>
      <c r="AMI3" s="21"/>
      <c r="AMJ3" s="21"/>
    </row>
    <row r="4" spans="1:1024" s="42" customFormat="1" ht="13.35" customHeight="1" x14ac:dyDescent="0.2">
      <c r="A4" s="2"/>
      <c r="B4" s="10" t="s">
        <v>23</v>
      </c>
      <c r="C4" s="10" t="s">
        <v>24</v>
      </c>
      <c r="D4" s="10" t="s">
        <v>25</v>
      </c>
      <c r="E4" s="10" t="s">
        <v>26</v>
      </c>
      <c r="F4" s="43" t="s">
        <v>27</v>
      </c>
      <c r="G4" s="1"/>
      <c r="H4" s="6"/>
      <c r="AMF4" s="21"/>
      <c r="AMG4" s="21"/>
      <c r="AMH4" s="21"/>
      <c r="AMI4" s="21"/>
      <c r="AMJ4" s="21"/>
    </row>
    <row r="5" spans="1:1024" s="42" customFormat="1" ht="13.35" customHeight="1" x14ac:dyDescent="0.2">
      <c r="A5" s="44" t="s">
        <v>28</v>
      </c>
      <c r="B5" s="14">
        <v>3.3</v>
      </c>
      <c r="C5" s="14">
        <v>13.17</v>
      </c>
      <c r="D5" s="14">
        <v>10.01</v>
      </c>
      <c r="E5" s="14">
        <v>4.0199999999999996</v>
      </c>
      <c r="F5" s="14">
        <v>0.4</v>
      </c>
      <c r="G5" s="14">
        <v>28.9</v>
      </c>
      <c r="H5" s="6"/>
      <c r="AMF5" s="21"/>
      <c r="AMG5" s="21"/>
      <c r="AMH5" s="21"/>
      <c r="AMI5" s="21"/>
      <c r="AMJ5" s="21"/>
    </row>
    <row r="6" spans="1:1024" s="42" customFormat="1" ht="13.35" customHeight="1" x14ac:dyDescent="0.2">
      <c r="A6" s="44" t="s">
        <v>29</v>
      </c>
      <c r="B6" s="14">
        <v>3.28</v>
      </c>
      <c r="C6" s="14">
        <v>13.42</v>
      </c>
      <c r="D6" s="14">
        <v>11.65</v>
      </c>
      <c r="E6" s="14">
        <v>5.04</v>
      </c>
      <c r="F6" s="14">
        <v>0.53</v>
      </c>
      <c r="G6" s="14">
        <v>29.3</v>
      </c>
      <c r="H6" s="6"/>
      <c r="AMF6" s="21"/>
      <c r="AMG6" s="21"/>
      <c r="AMH6" s="21"/>
      <c r="AMI6" s="21"/>
      <c r="AMJ6" s="21"/>
    </row>
    <row r="7" spans="1:1024" s="42" customFormat="1" ht="13.35" customHeight="1" x14ac:dyDescent="0.2">
      <c r="A7" s="44" t="s">
        <v>30</v>
      </c>
      <c r="B7" s="14">
        <v>3.24</v>
      </c>
      <c r="C7" s="14">
        <v>12.8</v>
      </c>
      <c r="D7" s="14">
        <v>12.28</v>
      </c>
      <c r="E7" s="14">
        <v>5.65</v>
      </c>
      <c r="F7" s="14">
        <v>0.64</v>
      </c>
      <c r="G7" s="14">
        <v>29.6</v>
      </c>
      <c r="H7" s="6"/>
      <c r="AMF7" s="21"/>
      <c r="AMG7" s="21"/>
      <c r="AMH7" s="21"/>
      <c r="AMI7" s="21"/>
      <c r="AMJ7" s="21"/>
    </row>
    <row r="8" spans="1:1024" s="42" customFormat="1" ht="13.35" customHeight="1" x14ac:dyDescent="0.2">
      <c r="A8" s="44" t="s">
        <v>31</v>
      </c>
      <c r="B8" s="14">
        <v>2.35</v>
      </c>
      <c r="C8" s="14">
        <v>11.01</v>
      </c>
      <c r="D8" s="14">
        <v>12.7</v>
      </c>
      <c r="E8" s="14">
        <v>6.94</v>
      </c>
      <c r="F8" s="14">
        <v>0.86</v>
      </c>
      <c r="G8" s="14">
        <v>30.6</v>
      </c>
      <c r="H8" s="6"/>
      <c r="AMF8" s="21"/>
      <c r="AMG8" s="21"/>
      <c r="AMH8" s="21"/>
      <c r="AMI8" s="21"/>
      <c r="AMJ8" s="21"/>
    </row>
    <row r="9" spans="1:1024" s="42" customFormat="1" ht="13.35" customHeight="1" x14ac:dyDescent="0.2">
      <c r="A9" s="44" t="s">
        <v>5</v>
      </c>
      <c r="B9" s="14">
        <v>2.33</v>
      </c>
      <c r="C9" s="14">
        <v>10.9</v>
      </c>
      <c r="D9" s="14">
        <v>12.65</v>
      </c>
      <c r="E9" s="14">
        <v>6.98</v>
      </c>
      <c r="F9" s="14">
        <v>0.9</v>
      </c>
      <c r="G9" s="14">
        <v>30.7</v>
      </c>
      <c r="H9" s="6"/>
      <c r="AMF9" s="21"/>
      <c r="AMG9" s="21"/>
      <c r="AMH9" s="21"/>
      <c r="AMI9" s="21"/>
      <c r="AMJ9" s="21"/>
    </row>
    <row r="10" spans="1:1024" s="42" customFormat="1" ht="13.35" customHeight="1" x14ac:dyDescent="0.2">
      <c r="A10" s="45" t="s">
        <v>7</v>
      </c>
      <c r="B10" s="14"/>
      <c r="C10" s="14"/>
      <c r="D10" s="14"/>
      <c r="E10" s="14"/>
      <c r="F10" s="14"/>
      <c r="G10" s="14"/>
      <c r="H10" s="6"/>
      <c r="AMF10" s="21"/>
      <c r="AMG10" s="21"/>
      <c r="AMH10" s="21"/>
      <c r="AMI10" s="21"/>
      <c r="AMJ10" s="21"/>
    </row>
    <row r="11" spans="1:1024" ht="13.35" customHeight="1" x14ac:dyDescent="0.2">
      <c r="A11" s="17" t="s">
        <v>32</v>
      </c>
      <c r="B11" s="46"/>
      <c r="C11" s="7"/>
      <c r="D11" s="7"/>
      <c r="E11" s="7"/>
      <c r="F11" s="7"/>
      <c r="G11" s="7"/>
      <c r="H11" s="7"/>
    </row>
    <row r="12" spans="1:1024" ht="13.35" customHeight="1" x14ac:dyDescent="0.2">
      <c r="A12" s="19" t="s">
        <v>9</v>
      </c>
      <c r="B12" s="46"/>
      <c r="C12" s="46"/>
      <c r="D12" s="46"/>
      <c r="E12" s="46"/>
      <c r="F12" s="46"/>
      <c r="G12" s="46"/>
      <c r="H12" s="7"/>
    </row>
    <row r="16" spans="1:1024" ht="25.5" x14ac:dyDescent="0.2">
      <c r="A16" s="2"/>
      <c r="B16" s="1" t="s">
        <v>21</v>
      </c>
      <c r="C16" s="1"/>
      <c r="D16" s="1"/>
      <c r="E16" s="1"/>
      <c r="F16" s="1"/>
      <c r="G16" s="1" t="s">
        <v>22</v>
      </c>
      <c r="H16" s="87" t="s">
        <v>103</v>
      </c>
      <c r="I16" s="87" t="s">
        <v>104</v>
      </c>
    </row>
    <row r="17" spans="1:9" x14ac:dyDescent="0.2">
      <c r="A17" s="2"/>
      <c r="B17" s="10" t="s">
        <v>23</v>
      </c>
      <c r="C17" s="10" t="s">
        <v>24</v>
      </c>
      <c r="D17" s="10" t="s">
        <v>25</v>
      </c>
      <c r="E17" s="10" t="s">
        <v>26</v>
      </c>
      <c r="F17" s="43" t="s">
        <v>27</v>
      </c>
      <c r="G17" s="1"/>
    </row>
    <row r="18" spans="1:9" ht="25.5" x14ac:dyDescent="0.2">
      <c r="A18" s="10" t="s">
        <v>105</v>
      </c>
      <c r="B18" s="10">
        <v>10</v>
      </c>
      <c r="C18" s="10">
        <v>5</v>
      </c>
      <c r="D18" s="10">
        <v>5</v>
      </c>
      <c r="E18" s="10">
        <v>5</v>
      </c>
      <c r="F18" s="43">
        <v>11</v>
      </c>
      <c r="G18" s="10"/>
    </row>
    <row r="19" spans="1:9" x14ac:dyDescent="0.2">
      <c r="A19" s="44" t="s">
        <v>28</v>
      </c>
      <c r="B19" s="14">
        <v>3.3</v>
      </c>
      <c r="C19" s="14">
        <v>13.17</v>
      </c>
      <c r="D19" s="14">
        <v>10.01</v>
      </c>
      <c r="E19" s="14">
        <v>4.0199999999999996</v>
      </c>
      <c r="F19" s="14">
        <v>0.4</v>
      </c>
      <c r="G19" s="83">
        <v>28.9</v>
      </c>
      <c r="H19" s="85">
        <f>SUMPRODUCT(B$18:F$18,B19:F19)</f>
        <v>173.39999999999998</v>
      </c>
      <c r="I19" s="86">
        <f>H19/100</f>
        <v>1.7339999999999998</v>
      </c>
    </row>
    <row r="20" spans="1:9" x14ac:dyDescent="0.2">
      <c r="A20" s="44" t="s">
        <v>29</v>
      </c>
      <c r="B20" s="14">
        <v>3.28</v>
      </c>
      <c r="C20" s="14">
        <v>13.42</v>
      </c>
      <c r="D20" s="14">
        <v>11.65</v>
      </c>
      <c r="E20" s="14">
        <v>5.04</v>
      </c>
      <c r="F20" s="14">
        <v>0.53</v>
      </c>
      <c r="G20" s="83">
        <v>29.3</v>
      </c>
      <c r="H20" s="85">
        <f>SUMPRODUCT(B$18:F$18,B20:F20)</f>
        <v>189.17999999999998</v>
      </c>
      <c r="I20" s="86">
        <f t="shared" ref="I20:I23" si="0">H20/100</f>
        <v>1.8917999999999997</v>
      </c>
    </row>
    <row r="21" spans="1:9" x14ac:dyDescent="0.2">
      <c r="A21" s="44" t="s">
        <v>30</v>
      </c>
      <c r="B21" s="14">
        <v>3.24</v>
      </c>
      <c r="C21" s="14">
        <v>12.8</v>
      </c>
      <c r="D21" s="14">
        <v>12.28</v>
      </c>
      <c r="E21" s="14">
        <v>5.65</v>
      </c>
      <c r="F21" s="14">
        <v>0.64</v>
      </c>
      <c r="G21" s="83">
        <v>29.6</v>
      </c>
      <c r="H21" s="85">
        <f>SUMPRODUCT(B$18:F$18,B21:F21)</f>
        <v>193.09</v>
      </c>
      <c r="I21" s="86">
        <f t="shared" si="0"/>
        <v>1.9309000000000001</v>
      </c>
    </row>
    <row r="22" spans="1:9" x14ac:dyDescent="0.2">
      <c r="A22" s="44" t="s">
        <v>31</v>
      </c>
      <c r="B22" s="14">
        <v>2.35</v>
      </c>
      <c r="C22" s="14">
        <v>11.01</v>
      </c>
      <c r="D22" s="14">
        <v>12.7</v>
      </c>
      <c r="E22" s="14">
        <v>6.94</v>
      </c>
      <c r="F22" s="14">
        <v>0.86</v>
      </c>
      <c r="G22" s="83">
        <v>30.6</v>
      </c>
      <c r="H22" s="85">
        <f>SUMPRODUCT(B$18:F$18,B22:F22)</f>
        <v>186.21</v>
      </c>
      <c r="I22" s="86">
        <f t="shared" si="0"/>
        <v>1.8621000000000001</v>
      </c>
    </row>
    <row r="23" spans="1:9" x14ac:dyDescent="0.2">
      <c r="A23" s="44" t="s">
        <v>5</v>
      </c>
      <c r="B23" s="14">
        <v>2.33</v>
      </c>
      <c r="C23" s="14">
        <v>10.9</v>
      </c>
      <c r="D23" s="14">
        <v>12.65</v>
      </c>
      <c r="E23" s="14">
        <v>6.98</v>
      </c>
      <c r="F23" s="14">
        <v>0.9</v>
      </c>
      <c r="G23" s="83">
        <v>30.7</v>
      </c>
      <c r="H23" s="85">
        <f>SUMPRODUCT(B$18:F$18,B23:F23)</f>
        <v>185.85000000000002</v>
      </c>
      <c r="I23" s="86">
        <f t="shared" si="0"/>
        <v>1.8585000000000003</v>
      </c>
    </row>
    <row r="26" spans="1:9" x14ac:dyDescent="0.2">
      <c r="A26" s="2"/>
      <c r="B26" s="1" t="s">
        <v>21</v>
      </c>
      <c r="C26" s="1"/>
      <c r="D26" s="1"/>
      <c r="E26" s="1"/>
      <c r="F26" s="1"/>
      <c r="G26" s="1"/>
    </row>
    <row r="27" spans="1:9" ht="38.25" x14ac:dyDescent="0.2">
      <c r="A27" s="2"/>
      <c r="B27" s="10" t="s">
        <v>23</v>
      </c>
      <c r="C27" s="10" t="s">
        <v>24</v>
      </c>
      <c r="D27" s="10" t="s">
        <v>25</v>
      </c>
      <c r="E27" s="10" t="s">
        <v>26</v>
      </c>
      <c r="F27" s="43" t="s">
        <v>27</v>
      </c>
      <c r="G27" s="1"/>
      <c r="H27" s="87" t="s">
        <v>107</v>
      </c>
    </row>
    <row r="28" spans="1:9" x14ac:dyDescent="0.2">
      <c r="A28" s="43" t="s">
        <v>106</v>
      </c>
      <c r="B28" s="10">
        <v>15</v>
      </c>
      <c r="C28" s="10">
        <v>25</v>
      </c>
      <c r="D28" s="10">
        <v>30</v>
      </c>
      <c r="E28" s="10">
        <v>35</v>
      </c>
      <c r="F28" s="43">
        <v>40</v>
      </c>
      <c r="G28" s="10">
        <v>51</v>
      </c>
    </row>
    <row r="29" spans="1:9" x14ac:dyDescent="0.2">
      <c r="A29" s="43" t="s">
        <v>101</v>
      </c>
      <c r="B29" s="10">
        <f>AVERAGE(B28:C28)</f>
        <v>20</v>
      </c>
      <c r="C29" s="10">
        <f t="shared" ref="C29:F29" si="1">AVERAGE(C28:D28)</f>
        <v>27.5</v>
      </c>
      <c r="D29" s="10">
        <f t="shared" si="1"/>
        <v>32.5</v>
      </c>
      <c r="E29" s="10">
        <f t="shared" si="1"/>
        <v>37.5</v>
      </c>
      <c r="F29" s="10">
        <f t="shared" si="1"/>
        <v>45.5</v>
      </c>
      <c r="G29" s="10"/>
    </row>
    <row r="30" spans="1:9" ht="25.5" x14ac:dyDescent="0.2">
      <c r="A30" s="10" t="s">
        <v>105</v>
      </c>
      <c r="B30" s="10">
        <f>C28-B28</f>
        <v>10</v>
      </c>
      <c r="C30" s="10">
        <f t="shared" ref="C30:F30" si="2">D28-C28</f>
        <v>5</v>
      </c>
      <c r="D30" s="10">
        <f t="shared" si="2"/>
        <v>5</v>
      </c>
      <c r="E30" s="10">
        <f t="shared" si="2"/>
        <v>5</v>
      </c>
      <c r="F30" s="10">
        <f t="shared" si="2"/>
        <v>11</v>
      </c>
      <c r="G30" s="10"/>
    </row>
    <row r="31" spans="1:9" x14ac:dyDescent="0.2">
      <c r="A31" s="44" t="s">
        <v>28</v>
      </c>
      <c r="B31" s="14">
        <v>3.3</v>
      </c>
      <c r="C31" s="14">
        <v>13.17</v>
      </c>
      <c r="D31" s="14">
        <v>10.01</v>
      </c>
      <c r="E31" s="14">
        <v>4.0199999999999996</v>
      </c>
      <c r="F31" s="14">
        <v>0.4</v>
      </c>
      <c r="G31" s="83"/>
      <c r="H31" s="88">
        <f>SUMPRODUCT(B$29:F$29,B31:F31,B$30:F$30)/SUMPRODUCT(B$30:F$30,B31:F31)</f>
        <v>29.13177623990773</v>
      </c>
      <c r="I31" s="84"/>
    </row>
    <row r="32" spans="1:9" x14ac:dyDescent="0.2">
      <c r="A32" s="44" t="s">
        <v>29</v>
      </c>
      <c r="B32" s="14">
        <v>3.28</v>
      </c>
      <c r="C32" s="14">
        <v>13.42</v>
      </c>
      <c r="D32" s="14">
        <v>11.65</v>
      </c>
      <c r="E32" s="14">
        <v>5.04</v>
      </c>
      <c r="F32" s="14">
        <v>0.53</v>
      </c>
      <c r="G32" s="83"/>
      <c r="H32" s="88">
        <f t="shared" ref="H32:H35" si="3">SUMPRODUCT(B$29:F$29,B32:F32,B$30:F$30)/SUMPRODUCT(B$30:F$30,B32:F32)</f>
        <v>29.625964689713506</v>
      </c>
      <c r="I32" s="84"/>
    </row>
    <row r="33" spans="1:9" x14ac:dyDescent="0.2">
      <c r="A33" s="44" t="s">
        <v>30</v>
      </c>
      <c r="B33" s="14">
        <v>3.24</v>
      </c>
      <c r="C33" s="14">
        <v>12.8</v>
      </c>
      <c r="D33" s="14">
        <v>12.28</v>
      </c>
      <c r="E33" s="14">
        <v>5.65</v>
      </c>
      <c r="F33" s="14">
        <v>0.64</v>
      </c>
      <c r="G33" s="83"/>
      <c r="H33" s="88">
        <f t="shared" si="3"/>
        <v>29.950774250349575</v>
      </c>
      <c r="I33" s="84"/>
    </row>
    <row r="34" spans="1:9" x14ac:dyDescent="0.2">
      <c r="A34" s="44" t="s">
        <v>31</v>
      </c>
      <c r="B34" s="14">
        <v>2.35</v>
      </c>
      <c r="C34" s="14">
        <v>11.01</v>
      </c>
      <c r="D34" s="14">
        <v>12.7</v>
      </c>
      <c r="E34" s="14">
        <v>6.94</v>
      </c>
      <c r="F34" s="14">
        <v>0.86</v>
      </c>
      <c r="G34" s="83"/>
      <c r="H34" s="88">
        <f t="shared" si="3"/>
        <v>31.036491058482358</v>
      </c>
      <c r="I34" s="84"/>
    </row>
    <row r="35" spans="1:9" x14ac:dyDescent="0.2">
      <c r="A35" s="44" t="s">
        <v>5</v>
      </c>
      <c r="B35" s="14">
        <v>2.33</v>
      </c>
      <c r="C35" s="14">
        <v>10.9</v>
      </c>
      <c r="D35" s="14">
        <v>12.65</v>
      </c>
      <c r="E35" s="14">
        <v>6.98</v>
      </c>
      <c r="F35" s="14">
        <v>0.9</v>
      </c>
      <c r="G35" s="83"/>
      <c r="H35" s="88">
        <f t="shared" si="3"/>
        <v>31.098062953995154</v>
      </c>
      <c r="I35" s="84"/>
    </row>
  </sheetData>
  <mergeCells count="9">
    <mergeCell ref="A26:A27"/>
    <mergeCell ref="B26:F26"/>
    <mergeCell ref="G26:G27"/>
    <mergeCell ref="A3:A4"/>
    <mergeCell ref="B3:F3"/>
    <mergeCell ref="G3:G4"/>
    <mergeCell ref="A16:A17"/>
    <mergeCell ref="B16:F16"/>
    <mergeCell ref="G16:G17"/>
  </mergeCells>
  <pageMargins left="0.39374999999999999" right="0.39374999999999999" top="0.39374999999999999" bottom="0.43402777777777801" header="0.51180555555555496" footer="0.196527777777778"/>
  <pageSetup paperSize="9" firstPageNumber="0" orientation="landscape" horizontalDpi="300" verticalDpi="300"/>
  <headerFooter>
    <oddFooter>&amp;R© Insee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K1048576"/>
  <sheetViews>
    <sheetView tabSelected="1" zoomScaleNormal="100" workbookViewId="0"/>
  </sheetViews>
  <sheetFormatPr baseColWidth="10" defaultColWidth="9.140625" defaultRowHeight="12.75" x14ac:dyDescent="0.2"/>
  <cols>
    <col min="1" max="1" width="11.42578125" style="7" customWidth="1"/>
    <col min="2" max="10" width="7.7109375" style="7" customWidth="1"/>
    <col min="11" max="1025" width="11" style="7" customWidth="1"/>
  </cols>
  <sheetData>
    <row r="1" spans="1:10" s="8" customFormat="1" ht="13.35" customHeight="1" x14ac:dyDescent="0.2">
      <c r="A1" s="33" t="s">
        <v>33</v>
      </c>
      <c r="B1" s="33"/>
      <c r="C1" s="33"/>
      <c r="D1" s="33"/>
      <c r="E1" s="33"/>
      <c r="F1" s="33"/>
      <c r="G1" s="33"/>
      <c r="H1" s="33"/>
      <c r="I1" s="33"/>
      <c r="J1" s="9"/>
    </row>
    <row r="2" spans="1:10" s="8" customFormat="1" ht="13.35" customHeight="1" x14ac:dyDescent="0.2">
      <c r="A2" s="33"/>
      <c r="B2" s="33"/>
      <c r="C2" s="33"/>
      <c r="D2" s="33"/>
      <c r="E2" s="33"/>
      <c r="F2" s="33"/>
      <c r="G2" s="33"/>
      <c r="H2" s="33"/>
      <c r="I2" s="33"/>
      <c r="J2" s="9"/>
    </row>
    <row r="3" spans="1:10" s="6" customFormat="1" ht="13.35" customHeight="1" x14ac:dyDescent="0.2">
      <c r="B3" s="47"/>
      <c r="C3" s="47"/>
      <c r="D3" s="47"/>
      <c r="E3" s="47"/>
      <c r="F3" s="47"/>
      <c r="G3" s="47"/>
      <c r="H3" s="47"/>
      <c r="I3" s="47"/>
      <c r="J3" s="47" t="s">
        <v>34</v>
      </c>
    </row>
    <row r="4" spans="1:10" s="6" customFormat="1" ht="13.35" customHeight="1" x14ac:dyDescent="0.2">
      <c r="A4" s="1" t="s">
        <v>35</v>
      </c>
      <c r="B4" s="1" t="s">
        <v>36</v>
      </c>
      <c r="C4" s="1"/>
      <c r="D4" s="1"/>
      <c r="E4" s="1"/>
      <c r="F4" s="1"/>
      <c r="G4" s="1"/>
      <c r="H4" s="1"/>
      <c r="I4" s="1"/>
      <c r="J4" s="1"/>
    </row>
    <row r="5" spans="1:10" s="6" customFormat="1" ht="13.35" customHeight="1" x14ac:dyDescent="0.2">
      <c r="A5" s="1"/>
      <c r="B5" s="43" t="s">
        <v>37</v>
      </c>
      <c r="C5" s="43" t="s">
        <v>38</v>
      </c>
      <c r="D5" s="43" t="s">
        <v>39</v>
      </c>
      <c r="E5" s="43" t="s">
        <v>40</v>
      </c>
      <c r="F5" s="43" t="s">
        <v>41</v>
      </c>
      <c r="G5" s="43" t="s">
        <v>42</v>
      </c>
      <c r="H5" s="43" t="s">
        <v>43</v>
      </c>
      <c r="I5" s="43" t="s">
        <v>44</v>
      </c>
      <c r="J5" s="43" t="s">
        <v>45</v>
      </c>
    </row>
    <row r="6" spans="1:10" s="6" customFormat="1" ht="13.35" customHeight="1" x14ac:dyDescent="0.2">
      <c r="A6" s="48">
        <v>1949</v>
      </c>
      <c r="B6" s="14">
        <v>24.1</v>
      </c>
      <c r="C6" s="14">
        <v>55.8</v>
      </c>
      <c r="D6" s="14">
        <v>91</v>
      </c>
      <c r="E6" s="14">
        <v>120.9</v>
      </c>
      <c r="F6" s="14">
        <v>145.5</v>
      </c>
      <c r="G6" s="14">
        <v>165.4</v>
      </c>
      <c r="H6" s="14">
        <v>196.5</v>
      </c>
      <c r="I6" s="14">
        <v>208.1</v>
      </c>
      <c r="J6" s="14">
        <v>210.7</v>
      </c>
    </row>
    <row r="7" spans="1:10" s="6" customFormat="1" ht="13.35" customHeight="1" x14ac:dyDescent="0.2">
      <c r="A7" s="48">
        <v>1959</v>
      </c>
      <c r="B7" s="14">
        <v>18.399999999999999</v>
      </c>
      <c r="C7" s="14">
        <v>40.799999999999997</v>
      </c>
      <c r="D7" s="14">
        <v>68.599999999999994</v>
      </c>
      <c r="E7" s="14">
        <v>98.7</v>
      </c>
      <c r="F7" s="14">
        <v>127.7</v>
      </c>
      <c r="G7" s="14">
        <v>152.4</v>
      </c>
      <c r="H7" s="14">
        <v>191.6</v>
      </c>
      <c r="I7" s="14">
        <v>208.4</v>
      </c>
      <c r="J7" s="14">
        <v>212.1</v>
      </c>
    </row>
    <row r="8" spans="1:10" s="6" customFormat="1" ht="13.35" customHeight="1" x14ac:dyDescent="0.2">
      <c r="A8" s="48">
        <v>1969</v>
      </c>
      <c r="B8" s="14">
        <v>9</v>
      </c>
      <c r="C8" s="14">
        <v>21.4</v>
      </c>
      <c r="D8" s="14">
        <v>39.299999999999997</v>
      </c>
      <c r="E8" s="14">
        <v>63.2</v>
      </c>
      <c r="F8" s="14">
        <v>91.2</v>
      </c>
      <c r="G8" s="14">
        <v>119.2</v>
      </c>
      <c r="H8" s="14">
        <v>171.2</v>
      </c>
      <c r="I8" s="14">
        <v>194.9</v>
      </c>
      <c r="J8" s="14">
        <v>200.3</v>
      </c>
    </row>
    <row r="9" spans="1:10" s="6" customFormat="1" ht="13.35" customHeight="1" x14ac:dyDescent="0.2">
      <c r="A9" s="48">
        <v>1979</v>
      </c>
      <c r="B9" s="14">
        <v>6.5</v>
      </c>
      <c r="C9" s="14">
        <v>16.399999999999999</v>
      </c>
      <c r="D9" s="14">
        <v>31.2</v>
      </c>
      <c r="E9" s="14">
        <v>53.2</v>
      </c>
      <c r="F9" s="14">
        <v>81.3</v>
      </c>
      <c r="G9" s="14">
        <v>111.4</v>
      </c>
      <c r="H9" s="14">
        <v>172.3</v>
      </c>
      <c r="I9" s="14">
        <v>200.8</v>
      </c>
      <c r="J9" s="14" t="s">
        <v>46</v>
      </c>
    </row>
    <row r="10" spans="1:10" s="6" customFormat="1" ht="13.35" customHeight="1" x14ac:dyDescent="0.2">
      <c r="A10" s="48">
        <v>1984</v>
      </c>
      <c r="B10" s="14">
        <v>7.2</v>
      </c>
      <c r="C10" s="14">
        <v>16.8</v>
      </c>
      <c r="D10" s="14">
        <v>31.6</v>
      </c>
      <c r="E10" s="14">
        <v>53.3</v>
      </c>
      <c r="F10" s="14">
        <v>80.2</v>
      </c>
      <c r="G10" s="14">
        <v>109.4</v>
      </c>
      <c r="H10" s="14">
        <v>169.5</v>
      </c>
      <c r="I10" s="14" t="s">
        <v>46</v>
      </c>
      <c r="J10" s="14" t="s">
        <v>46</v>
      </c>
    </row>
    <row r="11" spans="1:10" s="6" customFormat="1" ht="13.35" customHeight="1" x14ac:dyDescent="0.2">
      <c r="A11" s="48">
        <v>1989</v>
      </c>
      <c r="B11" s="14">
        <v>6.6</v>
      </c>
      <c r="C11" s="14">
        <v>15.7</v>
      </c>
      <c r="D11" s="14">
        <v>29.6</v>
      </c>
      <c r="E11" s="14">
        <v>49.2</v>
      </c>
      <c r="F11" s="14">
        <v>73.400000000000006</v>
      </c>
      <c r="G11" s="14">
        <v>100.3</v>
      </c>
      <c r="H11" s="14" t="s">
        <v>46</v>
      </c>
      <c r="I11" s="14" t="s">
        <v>46</v>
      </c>
      <c r="J11" s="14" t="s">
        <v>46</v>
      </c>
    </row>
    <row r="12" spans="1:10" s="6" customFormat="1" ht="13.35" customHeight="1" x14ac:dyDescent="0.2">
      <c r="A12" s="48">
        <v>1991</v>
      </c>
      <c r="B12" s="14">
        <v>6.3</v>
      </c>
      <c r="C12" s="14">
        <v>14.9</v>
      </c>
      <c r="D12" s="14">
        <v>27.7</v>
      </c>
      <c r="E12" s="14">
        <v>45.8</v>
      </c>
      <c r="F12" s="14">
        <v>69</v>
      </c>
      <c r="G12" s="14" t="s">
        <v>46</v>
      </c>
      <c r="H12" s="14" t="s">
        <v>46</v>
      </c>
      <c r="I12" s="14" t="s">
        <v>46</v>
      </c>
      <c r="J12" s="14" t="s">
        <v>46</v>
      </c>
    </row>
    <row r="13" spans="1:10" s="6" customFormat="1" ht="13.35" customHeight="1" x14ac:dyDescent="0.2">
      <c r="A13" s="48">
        <v>1993</v>
      </c>
      <c r="B13" s="14">
        <v>6.2</v>
      </c>
      <c r="C13" s="14">
        <v>14.1</v>
      </c>
      <c r="D13" s="14">
        <v>26</v>
      </c>
      <c r="E13" s="14">
        <v>43.2</v>
      </c>
      <c r="F13" s="14" t="s">
        <v>46</v>
      </c>
      <c r="G13" s="14" t="s">
        <v>46</v>
      </c>
      <c r="H13" s="14" t="s">
        <v>46</v>
      </c>
      <c r="I13" s="14" t="s">
        <v>46</v>
      </c>
      <c r="J13" s="14" t="s">
        <v>46</v>
      </c>
    </row>
    <row r="14" spans="1:10" s="6" customFormat="1" ht="13.35" customHeight="1" x14ac:dyDescent="0.2">
      <c r="A14" s="48">
        <v>1995</v>
      </c>
      <c r="B14" s="14">
        <v>5.7</v>
      </c>
      <c r="C14" s="14">
        <v>12.9</v>
      </c>
      <c r="D14" s="14">
        <v>24.2</v>
      </c>
      <c r="E14" s="14" t="s">
        <v>46</v>
      </c>
      <c r="F14" s="14" t="s">
        <v>46</v>
      </c>
      <c r="G14" s="14" t="s">
        <v>46</v>
      </c>
      <c r="H14" s="14" t="s">
        <v>46</v>
      </c>
      <c r="I14" s="14" t="s">
        <v>46</v>
      </c>
      <c r="J14" s="14" t="s">
        <v>46</v>
      </c>
    </row>
    <row r="15" spans="1:10" s="50" customFormat="1" ht="13.35" customHeight="1" x14ac:dyDescent="0.2">
      <c r="A15" s="48">
        <v>1997</v>
      </c>
      <c r="B15" s="49">
        <v>5</v>
      </c>
      <c r="C15" s="49">
        <v>11.8</v>
      </c>
      <c r="D15" s="49" t="s">
        <v>46</v>
      </c>
      <c r="E15" s="49" t="s">
        <v>46</v>
      </c>
      <c r="F15" s="49" t="s">
        <v>46</v>
      </c>
      <c r="G15" s="49" t="s">
        <v>46</v>
      </c>
      <c r="H15" s="49" t="s">
        <v>46</v>
      </c>
      <c r="I15" s="49" t="s">
        <v>46</v>
      </c>
      <c r="J15" s="49" t="s">
        <v>46</v>
      </c>
    </row>
    <row r="16" spans="1:10" ht="13.35" customHeight="1" x14ac:dyDescent="0.2">
      <c r="A16" s="48">
        <v>1999</v>
      </c>
      <c r="B16" s="49">
        <v>4.5</v>
      </c>
      <c r="C16" s="49" t="s">
        <v>46</v>
      </c>
      <c r="D16" s="49" t="s">
        <v>46</v>
      </c>
      <c r="E16" s="49" t="s">
        <v>46</v>
      </c>
      <c r="F16" s="49" t="s">
        <v>46</v>
      </c>
      <c r="G16" s="49" t="s">
        <v>46</v>
      </c>
      <c r="H16" s="49" t="s">
        <v>46</v>
      </c>
      <c r="I16" s="49" t="s">
        <v>46</v>
      </c>
      <c r="J16" s="49" t="s">
        <v>46</v>
      </c>
    </row>
    <row r="17" spans="1:11" ht="13.35" customHeight="1" x14ac:dyDescent="0.2">
      <c r="A17" s="40" t="s">
        <v>47</v>
      </c>
      <c r="B17" s="49"/>
      <c r="C17" s="49"/>
      <c r="D17" s="49"/>
      <c r="E17" s="49"/>
      <c r="F17" s="49"/>
      <c r="G17" s="49"/>
      <c r="H17" s="49"/>
      <c r="I17" s="49"/>
      <c r="J17" s="49"/>
    </row>
    <row r="18" spans="1:11" ht="13.35" customHeight="1" x14ac:dyDescent="0.2">
      <c r="A18" s="40" t="s">
        <v>48</v>
      </c>
      <c r="B18" s="49"/>
      <c r="C18" s="49"/>
      <c r="D18" s="49"/>
      <c r="E18" s="49"/>
      <c r="F18" s="49"/>
      <c r="G18" s="49"/>
      <c r="H18" s="49"/>
      <c r="I18" s="49"/>
      <c r="J18" s="49"/>
    </row>
    <row r="19" spans="1:11" s="50" customFormat="1" ht="13.35" customHeight="1" x14ac:dyDescent="0.2">
      <c r="A19" s="51" t="s">
        <v>49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</row>
    <row r="20" spans="1:11" ht="13.35" customHeight="1" x14ac:dyDescent="0.2">
      <c r="A20" s="53" t="s">
        <v>9</v>
      </c>
    </row>
    <row r="1048561" ht="12.75" customHeight="1" x14ac:dyDescent="0.2"/>
    <row r="1048562" ht="12.75" customHeight="1" x14ac:dyDescent="0.2"/>
    <row r="1048563" ht="12.75" customHeight="1" x14ac:dyDescent="0.2"/>
    <row r="1048564" ht="12.75" customHeight="1" x14ac:dyDescent="0.2"/>
    <row r="1048565" ht="12.75" customHeight="1" x14ac:dyDescent="0.2"/>
    <row r="1048566" ht="12.75" customHeight="1" x14ac:dyDescent="0.2"/>
    <row r="1048567" ht="12.75" customHeight="1" x14ac:dyDescent="0.2"/>
    <row r="1048568" ht="12.75" customHeight="1" x14ac:dyDescent="0.2"/>
    <row r="1048569" ht="12.75" customHeight="1" x14ac:dyDescent="0.2"/>
    <row r="1048570" ht="12.75" customHeight="1" x14ac:dyDescent="0.2"/>
    <row r="1048571" ht="12.75" customHeight="1" x14ac:dyDescent="0.2"/>
    <row r="1048572" ht="12.75" customHeight="1" x14ac:dyDescent="0.2"/>
    <row r="1048573" ht="12.75" customHeight="1" x14ac:dyDescent="0.2"/>
    <row r="1048574" ht="12.75" customHeight="1" x14ac:dyDescent="0.2"/>
    <row r="1048575" ht="12.75" customHeight="1" x14ac:dyDescent="0.2"/>
    <row r="1048576" ht="12.75" customHeight="1" x14ac:dyDescent="0.2"/>
  </sheetData>
  <mergeCells count="2">
    <mergeCell ref="A4:A5"/>
    <mergeCell ref="B4:J4"/>
  </mergeCells>
  <pageMargins left="0.39374999999999999" right="0.39374999999999999" top="0.39374999999999999" bottom="0.43402777777777801" header="0.51180555555555496" footer="0.196527777777778"/>
  <pageSetup paperSize="9" firstPageNumber="0" orientation="landscape" horizontalDpi="300" verticalDpi="300"/>
  <headerFooter>
    <oddFooter>&amp;R© Insee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MK37"/>
  <sheetViews>
    <sheetView zoomScaleNormal="100" workbookViewId="0">
      <selection activeCell="H13" sqref="H13"/>
    </sheetView>
  </sheetViews>
  <sheetFormatPr baseColWidth="10" defaultColWidth="9.140625" defaultRowHeight="12.75" x14ac:dyDescent="0.2"/>
  <cols>
    <col min="1" max="1" width="13.5703125" style="6" customWidth="1"/>
    <col min="2" max="5" width="12.5703125" style="7" customWidth="1"/>
    <col min="6" max="257" width="11.5703125" style="7"/>
    <col min="258" max="1025" width="11.5703125" style="21"/>
  </cols>
  <sheetData>
    <row r="1" spans="1:6" ht="13.35" customHeight="1" x14ac:dyDescent="0.2">
      <c r="A1" s="33" t="s">
        <v>50</v>
      </c>
      <c r="B1" s="9"/>
      <c r="C1" s="9"/>
      <c r="D1" s="9"/>
      <c r="E1" s="9"/>
      <c r="F1" s="54"/>
    </row>
    <row r="2" spans="1:6" ht="13.35" customHeight="1" x14ac:dyDescent="0.2">
      <c r="A2" s="33"/>
      <c r="B2" s="9"/>
      <c r="C2" s="9"/>
      <c r="D2" s="9"/>
      <c r="E2" s="9"/>
      <c r="F2" s="54"/>
    </row>
    <row r="3" spans="1:6" ht="51" x14ac:dyDescent="0.2">
      <c r="A3" s="2"/>
      <c r="B3" s="10" t="s">
        <v>51</v>
      </c>
      <c r="C3" s="10" t="s">
        <v>52</v>
      </c>
      <c r="D3" s="10" t="s">
        <v>53</v>
      </c>
      <c r="E3" s="10" t="s">
        <v>54</v>
      </c>
    </row>
    <row r="4" spans="1:6" x14ac:dyDescent="0.2">
      <c r="A4" s="2"/>
      <c r="B4" s="55">
        <v>2018</v>
      </c>
      <c r="C4" s="10">
        <v>2018</v>
      </c>
      <c r="D4" s="10">
        <v>2017</v>
      </c>
      <c r="E4" s="10">
        <v>2017</v>
      </c>
    </row>
    <row r="5" spans="1:6" ht="13.35" customHeight="1" x14ac:dyDescent="0.2">
      <c r="A5" s="56" t="s">
        <v>55</v>
      </c>
      <c r="B5" s="57">
        <v>787.52300000000002</v>
      </c>
      <c r="C5" s="58">
        <v>9.5</v>
      </c>
      <c r="D5" s="59">
        <v>1.57</v>
      </c>
      <c r="E5" s="14">
        <v>31</v>
      </c>
    </row>
    <row r="6" spans="1:6" ht="13.35" customHeight="1" x14ac:dyDescent="0.2">
      <c r="A6" s="6" t="s">
        <v>56</v>
      </c>
      <c r="B6" s="60">
        <v>85.534999999999997</v>
      </c>
      <c r="C6" s="14">
        <v>9.6999999999999993</v>
      </c>
      <c r="D6" s="59">
        <v>1.52</v>
      </c>
      <c r="E6" s="14">
        <v>30.7</v>
      </c>
    </row>
    <row r="7" spans="1:6" ht="13.35" customHeight="1" x14ac:dyDescent="0.2">
      <c r="A7" s="6" t="s">
        <v>57</v>
      </c>
      <c r="B7" s="60">
        <v>118.319</v>
      </c>
      <c r="C7" s="14">
        <v>10.3</v>
      </c>
      <c r="D7" s="59">
        <v>1.65</v>
      </c>
      <c r="E7" s="14">
        <v>30.6</v>
      </c>
    </row>
    <row r="8" spans="1:6" ht="13.35" customHeight="1" x14ac:dyDescent="0.2">
      <c r="A8" s="6" t="s">
        <v>58</v>
      </c>
      <c r="B8" s="60">
        <v>62.197000000000003</v>
      </c>
      <c r="C8" s="14">
        <v>8.9</v>
      </c>
      <c r="D8" s="59">
        <v>1.56</v>
      </c>
      <c r="E8" s="14">
        <v>27.6</v>
      </c>
    </row>
    <row r="9" spans="1:6" ht="13.35" customHeight="1" x14ac:dyDescent="0.2">
      <c r="A9" s="6" t="s">
        <v>59</v>
      </c>
      <c r="B9" s="57">
        <v>9.3279999999999994</v>
      </c>
      <c r="C9" s="58">
        <v>10.7</v>
      </c>
      <c r="D9" s="59">
        <v>1.32</v>
      </c>
      <c r="E9" s="14">
        <v>31.4</v>
      </c>
    </row>
    <row r="10" spans="1:6" ht="13.35" customHeight="1" x14ac:dyDescent="0.2">
      <c r="A10" s="6" t="s">
        <v>60</v>
      </c>
      <c r="B10" s="60">
        <v>36.945</v>
      </c>
      <c r="C10" s="14">
        <v>9</v>
      </c>
      <c r="D10" s="59">
        <v>1.42</v>
      </c>
      <c r="E10" s="14">
        <v>30.3</v>
      </c>
    </row>
    <row r="11" spans="1:6" ht="13.35" customHeight="1" x14ac:dyDescent="0.2">
      <c r="A11" s="6" t="s">
        <v>61</v>
      </c>
      <c r="B11" s="60">
        <v>61.475999999999999</v>
      </c>
      <c r="C11" s="14">
        <v>10.6</v>
      </c>
      <c r="D11" s="59">
        <v>1.75</v>
      </c>
      <c r="E11" s="14">
        <v>31.1</v>
      </c>
    </row>
    <row r="12" spans="1:6" ht="13.35" customHeight="1" x14ac:dyDescent="0.2">
      <c r="A12" s="6" t="s">
        <v>62</v>
      </c>
      <c r="B12" s="57">
        <v>367.37400000000002</v>
      </c>
      <c r="C12" s="58">
        <v>7.9</v>
      </c>
      <c r="D12" s="59">
        <v>1.31</v>
      </c>
      <c r="E12" s="14">
        <v>32.1</v>
      </c>
    </row>
    <row r="13" spans="1:6" ht="13.35" customHeight="1" x14ac:dyDescent="0.2">
      <c r="A13" s="6" t="s">
        <v>63</v>
      </c>
      <c r="B13" s="60">
        <v>14.367000000000001</v>
      </c>
      <c r="C13" s="14">
        <v>10.9</v>
      </c>
      <c r="D13" s="59">
        <v>1.59</v>
      </c>
      <c r="E13" s="14">
        <v>30.4</v>
      </c>
    </row>
    <row r="14" spans="1:6" ht="13.35" customHeight="1" x14ac:dyDescent="0.2">
      <c r="A14" s="6" t="s">
        <v>64</v>
      </c>
      <c r="B14" s="60">
        <v>47.576999999999998</v>
      </c>
      <c r="C14" s="14">
        <v>8.6</v>
      </c>
      <c r="D14" s="59">
        <v>1.49</v>
      </c>
      <c r="E14" s="14">
        <v>30.9</v>
      </c>
    </row>
    <row r="15" spans="1:6" ht="13.35" customHeight="1" x14ac:dyDescent="0.2">
      <c r="A15" s="61" t="s">
        <v>65</v>
      </c>
      <c r="B15" s="62">
        <v>758.59</v>
      </c>
      <c r="C15" s="63">
        <v>11.3</v>
      </c>
      <c r="D15" s="64">
        <v>1.8959999999999999</v>
      </c>
      <c r="E15" s="63">
        <v>30.5</v>
      </c>
    </row>
    <row r="16" spans="1:6" ht="13.35" customHeight="1" x14ac:dyDescent="0.2">
      <c r="A16" s="6" t="s">
        <v>66</v>
      </c>
      <c r="B16" s="57">
        <v>86.415000000000006</v>
      </c>
      <c r="C16" s="65">
        <v>8.1</v>
      </c>
      <c r="D16" s="59">
        <v>1.35</v>
      </c>
      <c r="E16" s="14">
        <v>31.4</v>
      </c>
    </row>
    <row r="17" spans="1:9" ht="13.35" customHeight="1" x14ac:dyDescent="0.2">
      <c r="A17" s="6" t="s">
        <v>67</v>
      </c>
      <c r="B17" s="60">
        <v>93.466999999999999</v>
      </c>
      <c r="C17" s="14">
        <v>9.6</v>
      </c>
      <c r="D17" s="59">
        <v>1.54</v>
      </c>
      <c r="E17" s="14">
        <v>29.8</v>
      </c>
    </row>
    <row r="18" spans="1:9" ht="13.35" customHeight="1" x14ac:dyDescent="0.2">
      <c r="A18" s="6" t="s">
        <v>68</v>
      </c>
      <c r="B18" s="57">
        <v>60.972999999999999</v>
      </c>
      <c r="C18" s="58">
        <v>12.5</v>
      </c>
      <c r="D18" s="59">
        <v>1.77</v>
      </c>
      <c r="E18" s="14">
        <v>32.1</v>
      </c>
    </row>
    <row r="19" spans="1:9" ht="13.35" customHeight="1" x14ac:dyDescent="0.2">
      <c r="A19" s="6" t="s">
        <v>69</v>
      </c>
      <c r="B19" s="57">
        <v>439.74700000000001</v>
      </c>
      <c r="C19" s="58">
        <v>7.3</v>
      </c>
      <c r="D19" s="59">
        <v>1.32</v>
      </c>
      <c r="E19" s="14">
        <v>31.9</v>
      </c>
      <c r="I19" s="54"/>
    </row>
    <row r="20" spans="1:9" ht="13.35" customHeight="1" x14ac:dyDescent="0.2">
      <c r="A20" s="6" t="s">
        <v>70</v>
      </c>
      <c r="B20" s="60">
        <v>19.314</v>
      </c>
      <c r="C20" s="14">
        <v>10</v>
      </c>
      <c r="D20" s="59">
        <v>1.69</v>
      </c>
      <c r="E20" s="14">
        <v>29.7</v>
      </c>
    </row>
    <row r="21" spans="1:9" ht="13.35" customHeight="1" x14ac:dyDescent="0.2">
      <c r="A21" s="6" t="s">
        <v>71</v>
      </c>
      <c r="B21" s="60">
        <v>28.149000000000001</v>
      </c>
      <c r="C21" s="14">
        <v>10</v>
      </c>
      <c r="D21" s="59">
        <v>1.63</v>
      </c>
      <c r="E21" s="14">
        <v>29.8</v>
      </c>
    </row>
    <row r="22" spans="1:9" ht="13.35" customHeight="1" x14ac:dyDescent="0.2">
      <c r="A22" s="6" t="s">
        <v>72</v>
      </c>
      <c r="B22" s="60">
        <v>6.274</v>
      </c>
      <c r="C22" s="14">
        <v>10.3</v>
      </c>
      <c r="D22" s="66">
        <v>1.39</v>
      </c>
      <c r="E22" s="14">
        <v>31.9</v>
      </c>
    </row>
    <row r="23" spans="1:9" ht="13.35" customHeight="1" x14ac:dyDescent="0.2">
      <c r="A23" s="6" t="s">
        <v>73</v>
      </c>
      <c r="B23" s="60">
        <v>4.444</v>
      </c>
      <c r="C23" s="14">
        <v>9.1999999999999993</v>
      </c>
      <c r="D23" s="59">
        <v>1.26</v>
      </c>
      <c r="E23" s="14">
        <v>30.5</v>
      </c>
    </row>
    <row r="24" spans="1:9" ht="13.35" customHeight="1" x14ac:dyDescent="0.2">
      <c r="A24" s="6" t="s">
        <v>74</v>
      </c>
      <c r="B24" s="57">
        <v>167.92500000000001</v>
      </c>
      <c r="C24" s="58">
        <v>9.6999999999999993</v>
      </c>
      <c r="D24" s="59">
        <v>1.62</v>
      </c>
      <c r="E24" s="14">
        <v>31.4</v>
      </c>
    </row>
    <row r="25" spans="1:9" ht="13.35" customHeight="1" x14ac:dyDescent="0.2">
      <c r="A25" s="6" t="s">
        <v>75</v>
      </c>
      <c r="B25" s="60">
        <v>388.178</v>
      </c>
      <c r="C25" s="14">
        <v>10.199999999999999</v>
      </c>
      <c r="D25" s="59">
        <v>1.48</v>
      </c>
      <c r="E25" s="14">
        <v>29.5</v>
      </c>
    </row>
    <row r="26" spans="1:9" ht="13.35" customHeight="1" x14ac:dyDescent="0.2">
      <c r="A26" s="6" t="s">
        <v>76</v>
      </c>
      <c r="B26" s="60">
        <v>87.02</v>
      </c>
      <c r="C26" s="14">
        <v>8.5</v>
      </c>
      <c r="D26" s="59">
        <v>1.38</v>
      </c>
      <c r="E26" s="14">
        <v>31.2</v>
      </c>
    </row>
    <row r="27" spans="1:9" ht="13.35" customHeight="1" x14ac:dyDescent="0.2">
      <c r="A27" s="6" t="s">
        <v>77</v>
      </c>
      <c r="B27" s="60">
        <v>114.036</v>
      </c>
      <c r="C27" s="14">
        <v>10.7</v>
      </c>
      <c r="D27" s="59">
        <v>1.69</v>
      </c>
      <c r="E27" s="14">
        <v>30</v>
      </c>
    </row>
    <row r="28" spans="1:9" ht="13.35" customHeight="1" x14ac:dyDescent="0.2">
      <c r="A28" s="6" t="s">
        <v>78</v>
      </c>
      <c r="B28" s="57">
        <v>187.82400000000001</v>
      </c>
      <c r="C28" s="65">
        <v>9.6</v>
      </c>
      <c r="D28" s="59">
        <v>1.71</v>
      </c>
      <c r="E28" s="14">
        <v>27.9</v>
      </c>
    </row>
    <row r="29" spans="1:9" ht="13.35" customHeight="1" x14ac:dyDescent="0.2">
      <c r="A29" s="6" t="s">
        <v>79</v>
      </c>
      <c r="B29" s="57">
        <v>731.21699999999998</v>
      </c>
      <c r="C29" s="58">
        <v>11</v>
      </c>
      <c r="D29" s="59">
        <v>1.74</v>
      </c>
      <c r="E29" s="14">
        <v>30.5</v>
      </c>
    </row>
    <row r="30" spans="1:9" ht="13.35" customHeight="1" x14ac:dyDescent="0.2">
      <c r="A30" s="6" t="s">
        <v>80</v>
      </c>
      <c r="B30" s="60">
        <v>57.639000000000003</v>
      </c>
      <c r="C30" s="14">
        <v>10.6</v>
      </c>
      <c r="D30" s="59">
        <v>1.52</v>
      </c>
      <c r="E30" s="14">
        <v>28.8</v>
      </c>
    </row>
    <row r="31" spans="1:9" ht="13.35" customHeight="1" x14ac:dyDescent="0.2">
      <c r="A31" s="6" t="s">
        <v>81</v>
      </c>
      <c r="B31" s="60">
        <v>19.585000000000001</v>
      </c>
      <c r="C31" s="14">
        <v>9.4</v>
      </c>
      <c r="D31" s="59">
        <v>1.62</v>
      </c>
      <c r="E31" s="14">
        <v>30.3</v>
      </c>
    </row>
    <row r="32" spans="1:9" ht="13.35" customHeight="1" x14ac:dyDescent="0.2">
      <c r="A32" s="6" t="s">
        <v>82</v>
      </c>
      <c r="B32" s="60">
        <v>115.83199999999999</v>
      </c>
      <c r="C32" s="14">
        <v>11.4</v>
      </c>
      <c r="D32" s="59">
        <v>1.78</v>
      </c>
      <c r="E32" s="14">
        <v>31.1</v>
      </c>
    </row>
    <row r="33" spans="1:5" ht="13.35" customHeight="1" x14ac:dyDescent="0.2">
      <c r="A33" s="8" t="s">
        <v>83</v>
      </c>
      <c r="B33" s="67">
        <v>4957.29</v>
      </c>
      <c r="C33" s="68">
        <v>9.6999999999999993</v>
      </c>
      <c r="D33" s="69">
        <v>1.59</v>
      </c>
      <c r="E33" s="70">
        <v>30.7</v>
      </c>
    </row>
    <row r="34" spans="1:5" ht="13.35" customHeight="1" x14ac:dyDescent="0.2">
      <c r="A34" s="71" t="s">
        <v>84</v>
      </c>
    </row>
    <row r="35" spans="1:5" ht="13.35" customHeight="1" x14ac:dyDescent="0.2">
      <c r="A35" s="71" t="s">
        <v>85</v>
      </c>
    </row>
    <row r="36" spans="1:5" ht="13.35" customHeight="1" x14ac:dyDescent="0.2">
      <c r="A36" s="71" t="s">
        <v>86</v>
      </c>
    </row>
    <row r="37" spans="1:5" ht="13.35" customHeight="1" x14ac:dyDescent="0.2">
      <c r="A37" s="19" t="s">
        <v>87</v>
      </c>
      <c r="C37" s="72"/>
      <c r="D37" s="50"/>
    </row>
  </sheetData>
  <mergeCells count="1">
    <mergeCell ref="A3:A4"/>
  </mergeCells>
  <pageMargins left="0.39374999999999999" right="0.39374999999999999" top="0.39374999999999999" bottom="0.43402777777777801" header="0.51180555555555496" footer="0.196527777777778"/>
  <pageSetup paperSize="9" firstPageNumber="0" orientation="landscape" horizontalDpi="300" verticalDpi="300"/>
  <headerFooter>
    <oddFooter>&amp;R© Insee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MK1048576"/>
  <sheetViews>
    <sheetView zoomScaleNormal="100" workbookViewId="0"/>
  </sheetViews>
  <sheetFormatPr baseColWidth="10" defaultColWidth="9.140625" defaultRowHeight="18.75" x14ac:dyDescent="0.2"/>
  <cols>
    <col min="1" max="1" width="33.140625" style="73" customWidth="1"/>
    <col min="2" max="2" width="9.5703125" style="74" customWidth="1"/>
    <col min="3" max="3" width="8.28515625" style="74" customWidth="1"/>
    <col min="4" max="4" width="8.7109375" style="74" customWidth="1"/>
    <col min="5" max="1025" width="11" style="21" customWidth="1"/>
  </cols>
  <sheetData>
    <row r="1" spans="1:6" s="22" customFormat="1" ht="13.35" customHeight="1" x14ac:dyDescent="0.2">
      <c r="A1" s="33" t="s">
        <v>88</v>
      </c>
      <c r="B1" s="7"/>
      <c r="C1" s="7"/>
      <c r="D1" s="7"/>
    </row>
    <row r="2" spans="1:6" s="22" customFormat="1" ht="13.35" customHeight="1" x14ac:dyDescent="0.2">
      <c r="A2" s="33"/>
      <c r="B2" s="7"/>
      <c r="C2" s="7"/>
      <c r="D2" s="7"/>
    </row>
    <row r="3" spans="1:6" s="7" customFormat="1" ht="13.35" customHeight="1" x14ac:dyDescent="0.2">
      <c r="B3" s="30"/>
      <c r="C3" s="30"/>
      <c r="D3" s="47" t="s">
        <v>89</v>
      </c>
    </row>
    <row r="4" spans="1:6" s="7" customFormat="1" ht="13.35" customHeight="1" x14ac:dyDescent="0.2">
      <c r="A4" s="32"/>
      <c r="B4" s="23">
        <v>2000</v>
      </c>
      <c r="C4" s="23">
        <v>2005</v>
      </c>
      <c r="D4" s="23" t="s">
        <v>90</v>
      </c>
    </row>
    <row r="5" spans="1:6" s="7" customFormat="1" ht="13.35" customHeight="1" x14ac:dyDescent="0.2">
      <c r="A5" s="39" t="s">
        <v>91</v>
      </c>
      <c r="B5" s="14">
        <v>84.8</v>
      </c>
      <c r="C5" s="14">
        <v>81.2</v>
      </c>
      <c r="D5" s="27">
        <v>75</v>
      </c>
      <c r="E5" s="27"/>
      <c r="F5" s="75"/>
    </row>
    <row r="6" spans="1:6" s="7" customFormat="1" ht="13.35" customHeight="1" x14ac:dyDescent="0.2">
      <c r="A6" s="39" t="s">
        <v>92</v>
      </c>
      <c r="B6" s="14">
        <v>8.6999999999999993</v>
      </c>
      <c r="C6" s="14">
        <v>11.7</v>
      </c>
      <c r="D6" s="60">
        <v>14.7</v>
      </c>
      <c r="F6" s="75"/>
    </row>
    <row r="7" spans="1:6" s="7" customFormat="1" ht="13.35" customHeight="1" x14ac:dyDescent="0.2">
      <c r="A7" s="39" t="s">
        <v>93</v>
      </c>
      <c r="B7" s="14">
        <v>5.0999999999999996</v>
      </c>
      <c r="C7" s="14">
        <v>6.4</v>
      </c>
      <c r="D7" s="60">
        <v>7</v>
      </c>
      <c r="F7" s="75"/>
    </row>
    <row r="8" spans="1:6" s="7" customFormat="1" ht="13.35" customHeight="1" x14ac:dyDescent="0.2">
      <c r="A8" s="39" t="s">
        <v>94</v>
      </c>
      <c r="B8" s="14">
        <v>3.6</v>
      </c>
      <c r="C8" s="14">
        <v>5.3</v>
      </c>
      <c r="D8" s="60">
        <v>7.7</v>
      </c>
      <c r="F8" s="75"/>
    </row>
    <row r="9" spans="1:6" s="7" customFormat="1" ht="13.35" customHeight="1" x14ac:dyDescent="0.2">
      <c r="A9" s="39" t="s">
        <v>95</v>
      </c>
      <c r="B9" s="14">
        <v>6.5</v>
      </c>
      <c r="C9" s="14">
        <v>7.1</v>
      </c>
      <c r="D9" s="60">
        <v>10.3</v>
      </c>
      <c r="F9" s="75"/>
    </row>
    <row r="10" spans="1:6" s="7" customFormat="1" ht="13.35" customHeight="1" x14ac:dyDescent="0.2">
      <c r="A10" s="33" t="s">
        <v>96</v>
      </c>
      <c r="B10" s="70">
        <v>807.40499999999997</v>
      </c>
      <c r="C10" s="70">
        <v>806.822</v>
      </c>
      <c r="D10" s="76">
        <v>758.59</v>
      </c>
      <c r="F10" s="77"/>
    </row>
    <row r="11" spans="1:6" s="50" customFormat="1" ht="13.35" customHeight="1" x14ac:dyDescent="0.2">
      <c r="A11" s="78" t="s">
        <v>97</v>
      </c>
      <c r="B11" s="7"/>
      <c r="C11" s="7"/>
      <c r="D11" s="7"/>
    </row>
    <row r="12" spans="1:6" s="7" customFormat="1" ht="13.35" customHeight="1" x14ac:dyDescent="0.2">
      <c r="A12" s="53" t="s">
        <v>19</v>
      </c>
      <c r="B12" s="79"/>
      <c r="C12" s="79"/>
      <c r="D12" s="79"/>
    </row>
    <row r="1048557" ht="12.75" customHeight="1" x14ac:dyDescent="0.2"/>
    <row r="1048558" ht="12.75" customHeight="1" x14ac:dyDescent="0.2"/>
    <row r="1048559" ht="12.75" customHeight="1" x14ac:dyDescent="0.2"/>
    <row r="1048560" ht="12.75" customHeight="1" x14ac:dyDescent="0.2"/>
    <row r="1048561" ht="12.75" customHeight="1" x14ac:dyDescent="0.2"/>
    <row r="1048562" ht="12.75" customHeight="1" x14ac:dyDescent="0.2"/>
    <row r="1048563" ht="12.75" customHeight="1" x14ac:dyDescent="0.2"/>
    <row r="1048564" ht="12.75" customHeight="1" x14ac:dyDescent="0.2"/>
    <row r="1048565" ht="12.75" customHeight="1" x14ac:dyDescent="0.2"/>
    <row r="1048566" ht="12.75" customHeight="1" x14ac:dyDescent="0.2"/>
    <row r="1048567" ht="12.75" customHeight="1" x14ac:dyDescent="0.2"/>
    <row r="1048568" ht="12.75" customHeight="1" x14ac:dyDescent="0.2"/>
    <row r="1048569" ht="12.75" customHeight="1" x14ac:dyDescent="0.2"/>
    <row r="1048570" ht="12.75" customHeight="1" x14ac:dyDescent="0.2"/>
    <row r="1048571" ht="12.75" customHeight="1" x14ac:dyDescent="0.2"/>
    <row r="1048572" ht="12.75" customHeight="1" x14ac:dyDescent="0.2"/>
    <row r="1048573" ht="12.75" customHeight="1" x14ac:dyDescent="0.2"/>
    <row r="1048574" ht="12.75" customHeight="1" x14ac:dyDescent="0.2"/>
    <row r="1048575" ht="12.75" customHeight="1" x14ac:dyDescent="0.2"/>
    <row r="1048576" ht="12.75" customHeight="1" x14ac:dyDescent="0.2"/>
  </sheetData>
  <pageMargins left="0.39374999999999999" right="0.39374999999999999" top="0.39374999999999999" bottom="0.43402777777777801" header="0.51180555555555496" footer="0.196527777777778"/>
  <pageSetup paperSize="9" firstPageNumber="0" orientation="landscape" horizontalDpi="300" verticalDpi="300"/>
  <headerFooter>
    <oddFooter>&amp;R© Insee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4</vt:i4>
      </vt:variant>
    </vt:vector>
  </HeadingPairs>
  <TitlesOfParts>
    <vt:vector size="11" baseType="lpstr">
      <vt:lpstr>Figure 1</vt:lpstr>
      <vt:lpstr>Figure 2 + graph</vt:lpstr>
      <vt:lpstr>Figure 3</vt:lpstr>
      <vt:lpstr>Figure 4 + calculs</vt:lpstr>
      <vt:lpstr>Figure 5</vt:lpstr>
      <vt:lpstr>Figure 6</vt:lpstr>
      <vt:lpstr>Figure 7</vt:lpstr>
      <vt:lpstr>'Figure 2 + graph'!Excel_BuiltIn_Print_Area</vt:lpstr>
      <vt:lpstr>'Figure 5'!Excel_BuiltIn_Print_Area</vt:lpstr>
      <vt:lpstr>'Figure 2 + graph'!Zone_d_impression</vt:lpstr>
      <vt:lpstr>'Figure 3'!Zone_d_impression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Louison Thomas-Billot</dc:creator>
  <dc:description/>
  <cp:lastModifiedBy>User</cp:lastModifiedBy>
  <cp:revision>17</cp:revision>
  <cp:lastPrinted>2020-02-07T15:22:35Z</cp:lastPrinted>
  <dcterms:created xsi:type="dcterms:W3CDTF">2020-01-17T08:57:19Z</dcterms:created>
  <dcterms:modified xsi:type="dcterms:W3CDTF">2021-03-22T17:26:15Z</dcterms:modified>
  <dc:language>fr-FR</dc:language>
</cp:coreProperties>
</file>