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Documents\At_use\2-Cours\1 - Demographie\T-5 Nuptialite\"/>
    </mc:Choice>
  </mc:AlternateContent>
  <xr:revisionPtr revIDLastSave="0" documentId="13_ncr:1_{7DAD0191-EDCA-4E14-84F6-92CE51536576}" xr6:coauthVersionLast="47" xr6:coauthVersionMax="47" xr10:uidLastSave="{00000000-0000-0000-0000-000000000000}"/>
  <bookViews>
    <workbookView xWindow="1900" yWindow="1910" windowWidth="35120" windowHeight="18640" xr2:uid="{6F7CEC37-88BE-446A-B81C-82FF884C5A4A}"/>
  </bookViews>
  <sheets>
    <sheet name="pop 2016" sheetId="1" r:id="rId1"/>
    <sheet name="pop 2017" sheetId="2" r:id="rId2"/>
    <sheet name="FM - HF" sheetId="4" r:id="rId3"/>
    <sheet name="FM - HH-FF" sheetId="5" r:id="rId4"/>
    <sheet name="Calculs Age révolu" sheetId="6" r:id="rId5"/>
    <sheet name="Calculs Age atteint"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7" l="1"/>
  <c r="I4" i="7"/>
  <c r="J4" i="7"/>
  <c r="H5" i="7"/>
  <c r="I5" i="7"/>
  <c r="J5" i="7"/>
  <c r="J39" i="7" s="1"/>
  <c r="H6" i="7"/>
  <c r="I6" i="7"/>
  <c r="J6" i="7"/>
  <c r="H7" i="7"/>
  <c r="I7" i="7"/>
  <c r="J7" i="7"/>
  <c r="H8" i="7"/>
  <c r="I8" i="7"/>
  <c r="J8" i="7"/>
  <c r="H9" i="7"/>
  <c r="I9" i="7"/>
  <c r="J9" i="7"/>
  <c r="H10" i="7"/>
  <c r="I10" i="7"/>
  <c r="J10" i="7"/>
  <c r="H11" i="7"/>
  <c r="I11" i="7"/>
  <c r="J11" i="7"/>
  <c r="H12" i="7"/>
  <c r="I12" i="7"/>
  <c r="J12" i="7"/>
  <c r="H13" i="7"/>
  <c r="I13" i="7"/>
  <c r="J13" i="7"/>
  <c r="H14" i="7"/>
  <c r="I14" i="7"/>
  <c r="J14" i="7"/>
  <c r="H15" i="7"/>
  <c r="I15" i="7"/>
  <c r="J15" i="7"/>
  <c r="H16" i="7"/>
  <c r="I16" i="7"/>
  <c r="J16" i="7"/>
  <c r="H17" i="7"/>
  <c r="I17" i="7"/>
  <c r="J17" i="7"/>
  <c r="H18" i="7"/>
  <c r="I18" i="7"/>
  <c r="J18" i="7"/>
  <c r="H19" i="7"/>
  <c r="I19" i="7"/>
  <c r="J19" i="7"/>
  <c r="H20" i="7"/>
  <c r="I20" i="7"/>
  <c r="J20" i="7"/>
  <c r="H21" i="7"/>
  <c r="I21" i="7"/>
  <c r="J21" i="7"/>
  <c r="H22" i="7"/>
  <c r="I22" i="7"/>
  <c r="J22" i="7"/>
  <c r="H23" i="7"/>
  <c r="I23" i="7"/>
  <c r="J23" i="7"/>
  <c r="H24" i="7"/>
  <c r="I24" i="7"/>
  <c r="J24" i="7"/>
  <c r="H25" i="7"/>
  <c r="I25" i="7"/>
  <c r="J25" i="7"/>
  <c r="H26" i="7"/>
  <c r="I26" i="7"/>
  <c r="J26" i="7"/>
  <c r="H27" i="7"/>
  <c r="I27" i="7"/>
  <c r="J27" i="7"/>
  <c r="H28" i="7"/>
  <c r="I28" i="7"/>
  <c r="J28" i="7"/>
  <c r="H29" i="7"/>
  <c r="I29" i="7"/>
  <c r="J29" i="7"/>
  <c r="H30" i="7"/>
  <c r="I30" i="7"/>
  <c r="J30" i="7"/>
  <c r="H31" i="7"/>
  <c r="I31" i="7"/>
  <c r="J31" i="7"/>
  <c r="H32" i="7"/>
  <c r="I32" i="7"/>
  <c r="J32" i="7"/>
  <c r="H33" i="7"/>
  <c r="I33" i="7"/>
  <c r="J33" i="7"/>
  <c r="H34" i="7"/>
  <c r="I34" i="7"/>
  <c r="J34" i="7"/>
  <c r="H35" i="7"/>
  <c r="I35" i="7"/>
  <c r="J35" i="7"/>
  <c r="H36" i="7"/>
  <c r="I36" i="7"/>
  <c r="J36" i="7"/>
  <c r="H37" i="7"/>
  <c r="I37" i="7"/>
  <c r="J37" i="7"/>
  <c r="H38" i="7"/>
  <c r="I38" i="7"/>
  <c r="J38"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5" i="7"/>
  <c r="G4"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I39" i="7"/>
  <c r="T38" i="6"/>
  <c r="T37" i="6"/>
  <c r="T34" i="6"/>
  <c r="T33" i="6"/>
  <c r="T32" i="6"/>
  <c r="T31" i="6"/>
  <c r="T30" i="6"/>
  <c r="T29"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4" i="6"/>
  <c r="I4" i="6"/>
  <c r="J4" i="6"/>
  <c r="K4" i="6"/>
  <c r="K39" i="6" s="1"/>
  <c r="I5" i="6"/>
  <c r="M5" i="6" s="1"/>
  <c r="J5" i="6"/>
  <c r="J39" i="6" s="1"/>
  <c r="K5" i="6"/>
  <c r="I6" i="6"/>
  <c r="J6" i="6"/>
  <c r="K6" i="6"/>
  <c r="I7" i="6"/>
  <c r="J7" i="6"/>
  <c r="K7" i="6"/>
  <c r="I8" i="6"/>
  <c r="M8" i="6" s="1"/>
  <c r="J8" i="6"/>
  <c r="K8" i="6"/>
  <c r="I9" i="6"/>
  <c r="J9" i="6"/>
  <c r="K9" i="6"/>
  <c r="I10" i="6"/>
  <c r="J10" i="6"/>
  <c r="K10" i="6"/>
  <c r="I11" i="6"/>
  <c r="J11" i="6"/>
  <c r="K11" i="6"/>
  <c r="I12" i="6"/>
  <c r="J12" i="6"/>
  <c r="K12" i="6"/>
  <c r="I13" i="6"/>
  <c r="M13" i="6" s="1"/>
  <c r="J13" i="6"/>
  <c r="K13" i="6"/>
  <c r="I14" i="6"/>
  <c r="J14" i="6"/>
  <c r="K14" i="6"/>
  <c r="I15" i="6"/>
  <c r="J15" i="6"/>
  <c r="K15" i="6"/>
  <c r="I16" i="6"/>
  <c r="M16" i="6" s="1"/>
  <c r="J16" i="6"/>
  <c r="K16" i="6"/>
  <c r="I17" i="6"/>
  <c r="J17" i="6"/>
  <c r="K17" i="6"/>
  <c r="I18" i="6"/>
  <c r="J18" i="6"/>
  <c r="K18" i="6"/>
  <c r="I19" i="6"/>
  <c r="J19" i="6"/>
  <c r="K19" i="6"/>
  <c r="I20" i="6"/>
  <c r="J20" i="6"/>
  <c r="K20" i="6"/>
  <c r="I21" i="6"/>
  <c r="M21" i="6" s="1"/>
  <c r="J21" i="6"/>
  <c r="K21" i="6"/>
  <c r="I22" i="6"/>
  <c r="J22" i="6"/>
  <c r="K22" i="6"/>
  <c r="I23" i="6"/>
  <c r="J23" i="6"/>
  <c r="K23" i="6"/>
  <c r="I24" i="6"/>
  <c r="M24" i="6" s="1"/>
  <c r="J24" i="6"/>
  <c r="K24" i="6"/>
  <c r="I25" i="6"/>
  <c r="J25" i="6"/>
  <c r="K25" i="6"/>
  <c r="I26" i="6"/>
  <c r="J26" i="6"/>
  <c r="K26" i="6"/>
  <c r="I27" i="6"/>
  <c r="J27" i="6"/>
  <c r="K27" i="6"/>
  <c r="I28" i="6"/>
  <c r="J28" i="6"/>
  <c r="K28" i="6"/>
  <c r="I29" i="6"/>
  <c r="M29" i="6" s="1"/>
  <c r="J29" i="6"/>
  <c r="K29" i="6"/>
  <c r="I30" i="6"/>
  <c r="J30" i="6"/>
  <c r="K30" i="6"/>
  <c r="I31" i="6"/>
  <c r="J31" i="6"/>
  <c r="K31" i="6"/>
  <c r="I32" i="6"/>
  <c r="M32" i="6" s="1"/>
  <c r="J32" i="6"/>
  <c r="K32" i="6"/>
  <c r="I33" i="6"/>
  <c r="J33" i="6"/>
  <c r="K33" i="6"/>
  <c r="I34" i="6"/>
  <c r="J34" i="6"/>
  <c r="K34" i="6"/>
  <c r="I35" i="6"/>
  <c r="J35" i="6"/>
  <c r="K35" i="6"/>
  <c r="I36" i="6"/>
  <c r="M36" i="6" s="1"/>
  <c r="J36" i="6"/>
  <c r="K36" i="6"/>
  <c r="I37" i="6"/>
  <c r="M37" i="6" s="1"/>
  <c r="J37" i="6"/>
  <c r="K37" i="6"/>
  <c r="I38" i="6"/>
  <c r="J38" i="6"/>
  <c r="K38" i="6"/>
  <c r="H5" i="6"/>
  <c r="H6" i="6"/>
  <c r="L6" i="6" s="1"/>
  <c r="H7" i="6"/>
  <c r="L7" i="6" s="1"/>
  <c r="H8" i="6"/>
  <c r="L8" i="6" s="1"/>
  <c r="H9" i="6"/>
  <c r="H10" i="6"/>
  <c r="H11" i="6"/>
  <c r="H12" i="6"/>
  <c r="H13" i="6"/>
  <c r="H14" i="6"/>
  <c r="L14" i="6" s="1"/>
  <c r="H15" i="6"/>
  <c r="L15" i="6" s="1"/>
  <c r="H16" i="6"/>
  <c r="L16" i="6" s="1"/>
  <c r="H17" i="6"/>
  <c r="H18" i="6"/>
  <c r="H19" i="6"/>
  <c r="H20" i="6"/>
  <c r="H21" i="6"/>
  <c r="H22" i="6"/>
  <c r="L22" i="6" s="1"/>
  <c r="H23" i="6"/>
  <c r="L23" i="6" s="1"/>
  <c r="H24" i="6"/>
  <c r="L24" i="6" s="1"/>
  <c r="H25" i="6"/>
  <c r="H26" i="6"/>
  <c r="H27" i="6"/>
  <c r="H28" i="6"/>
  <c r="H29" i="6"/>
  <c r="H30" i="6"/>
  <c r="L30" i="6" s="1"/>
  <c r="H31" i="6"/>
  <c r="L31" i="6" s="1"/>
  <c r="H32" i="6"/>
  <c r="L32" i="6" s="1"/>
  <c r="H33" i="6"/>
  <c r="H34" i="6"/>
  <c r="H35" i="6"/>
  <c r="H36" i="6"/>
  <c r="H37" i="6"/>
  <c r="H38" i="6"/>
  <c r="L38" i="6" s="1"/>
  <c r="H4" i="6"/>
  <c r="L4" i="6" s="1"/>
  <c r="G4" i="6"/>
  <c r="G39" i="6" s="1"/>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F4" i="6"/>
  <c r="F39" i="6" s="1"/>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E4" i="6"/>
  <c r="E39" i="6" s="1"/>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D5" i="6"/>
  <c r="D6" i="6"/>
  <c r="D7" i="6"/>
  <c r="D8" i="6"/>
  <c r="D9" i="6"/>
  <c r="D10" i="6"/>
  <c r="D11" i="6"/>
  <c r="D12" i="6"/>
  <c r="M12" i="6" s="1"/>
  <c r="D13" i="6"/>
  <c r="D14" i="6"/>
  <c r="D15" i="6"/>
  <c r="D16" i="6"/>
  <c r="D17" i="6"/>
  <c r="D18" i="6"/>
  <c r="D19" i="6"/>
  <c r="D20" i="6"/>
  <c r="M20" i="6" s="1"/>
  <c r="D21" i="6"/>
  <c r="D22" i="6"/>
  <c r="D23" i="6"/>
  <c r="D24" i="6"/>
  <c r="D25" i="6"/>
  <c r="D26" i="6"/>
  <c r="D27" i="6"/>
  <c r="D28" i="6"/>
  <c r="M28" i="6" s="1"/>
  <c r="D29" i="6"/>
  <c r="D30" i="6"/>
  <c r="D31" i="6"/>
  <c r="D32" i="6"/>
  <c r="D33" i="6"/>
  <c r="D34" i="6"/>
  <c r="D35" i="6"/>
  <c r="D36" i="6"/>
  <c r="D37" i="6"/>
  <c r="D38" i="6"/>
  <c r="D4" i="6"/>
  <c r="D39" i="6" s="1"/>
  <c r="L4" i="7" l="1"/>
  <c r="L5" i="7"/>
  <c r="L6" i="7"/>
  <c r="L7" i="7"/>
  <c r="L8" i="7"/>
  <c r="L9" i="7"/>
  <c r="L10" i="7"/>
  <c r="L11" i="7"/>
  <c r="L12" i="7"/>
  <c r="L13" i="7"/>
  <c r="L14" i="7"/>
  <c r="L15" i="7"/>
  <c r="L16" i="7"/>
  <c r="L17" i="7"/>
  <c r="L18" i="7"/>
  <c r="L19" i="7"/>
  <c r="L20" i="7"/>
  <c r="L23" i="7"/>
  <c r="L24" i="7"/>
  <c r="L25" i="7"/>
  <c r="L26" i="7"/>
  <c r="L27" i="7"/>
  <c r="L28" i="7"/>
  <c r="L29" i="7"/>
  <c r="L30" i="7"/>
  <c r="L31" i="7"/>
  <c r="L32" i="7"/>
  <c r="L33" i="7"/>
  <c r="L34" i="7"/>
  <c r="L37" i="7"/>
  <c r="K26" i="7"/>
  <c r="K34" i="7"/>
  <c r="S38" i="7"/>
  <c r="K4" i="7"/>
  <c r="K5" i="7"/>
  <c r="K6" i="7"/>
  <c r="K7" i="7"/>
  <c r="K8" i="7"/>
  <c r="K9" i="7"/>
  <c r="K11" i="7"/>
  <c r="K12" i="7"/>
  <c r="K13" i="7"/>
  <c r="K14" i="7"/>
  <c r="K15" i="7"/>
  <c r="K16" i="7"/>
  <c r="K17" i="7"/>
  <c r="K19" i="7"/>
  <c r="K20" i="7"/>
  <c r="K21" i="7"/>
  <c r="K22" i="7"/>
  <c r="L36" i="7"/>
  <c r="C39" i="7"/>
  <c r="L21" i="7"/>
  <c r="L22" i="7"/>
  <c r="K24" i="7"/>
  <c r="K25" i="7"/>
  <c r="K27" i="7"/>
  <c r="K28" i="7"/>
  <c r="D39" i="7"/>
  <c r="K10" i="7"/>
  <c r="K29" i="7"/>
  <c r="K30" i="7"/>
  <c r="K31" i="7"/>
  <c r="K32" i="7"/>
  <c r="K33" i="7"/>
  <c r="K35" i="7"/>
  <c r="K36" i="7"/>
  <c r="K37" i="7"/>
  <c r="E39" i="7"/>
  <c r="K18" i="7"/>
  <c r="L35" i="7"/>
  <c r="K38" i="7"/>
  <c r="F39" i="7"/>
  <c r="K23" i="7"/>
  <c r="L38" i="7"/>
  <c r="G39" i="7"/>
  <c r="S37" i="7" s="1"/>
  <c r="H39" i="7"/>
  <c r="L34" i="6"/>
  <c r="L26" i="6"/>
  <c r="L18" i="6"/>
  <c r="L10" i="6"/>
  <c r="M38" i="6"/>
  <c r="M30" i="6"/>
  <c r="M22" i="6"/>
  <c r="M14" i="6"/>
  <c r="M6" i="6"/>
  <c r="M35" i="6"/>
  <c r="M27" i="6"/>
  <c r="M19" i="6"/>
  <c r="M11" i="6"/>
  <c r="I39" i="6"/>
  <c r="M26" i="6"/>
  <c r="H39" i="6"/>
  <c r="L33" i="6"/>
  <c r="L25" i="6"/>
  <c r="L17" i="6"/>
  <c r="L9" i="6"/>
  <c r="L37" i="6"/>
  <c r="L29" i="6"/>
  <c r="L21" i="6"/>
  <c r="L13" i="6"/>
  <c r="L5" i="6"/>
  <c r="L39" i="6" s="1"/>
  <c r="M31" i="6"/>
  <c r="M23" i="6"/>
  <c r="M15" i="6"/>
  <c r="M7" i="6"/>
  <c r="L36" i="6"/>
  <c r="L28" i="6"/>
  <c r="L20" i="6"/>
  <c r="L12" i="6"/>
  <c r="M4" i="6"/>
  <c r="M34" i="6"/>
  <c r="M18" i="6"/>
  <c r="M10" i="6"/>
  <c r="L35" i="6"/>
  <c r="L27" i="6"/>
  <c r="L19" i="6"/>
  <c r="L11" i="6"/>
  <c r="M33" i="6"/>
  <c r="M25" i="6"/>
  <c r="M17" i="6"/>
  <c r="M9" i="6"/>
  <c r="S30" i="7" l="1"/>
  <c r="S29" i="7"/>
  <c r="L39" i="7"/>
  <c r="K39" i="7"/>
  <c r="S32" i="7"/>
  <c r="S34" i="7"/>
  <c r="S31" i="7"/>
  <c r="S33" i="7"/>
  <c r="M3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INSEE</author>
  </authors>
  <commentList>
    <comment ref="A5" authorId="0" shapeId="0" xr:uid="{5254B967-0A56-40D7-9FA8-8ADCDA63584E}">
      <text>
        <r>
          <rPr>
            <sz val="9"/>
            <color indexed="81"/>
            <rFont val="Tahoma"/>
            <family val="2"/>
          </rPr>
          <t>SEXE</t>
        </r>
      </text>
    </comment>
    <comment ref="A6" authorId="0" shapeId="0" xr:uid="{5C7BB829-FBA7-4510-A4D4-954E5E2351AB}">
      <text>
        <r>
          <rPr>
            <sz val="9"/>
            <color indexed="81"/>
            <rFont val="Tahoma"/>
            <family val="2"/>
          </rPr>
          <t>ETAMAT</t>
        </r>
      </text>
    </comment>
    <comment ref="A7" authorId="0" shapeId="0" xr:uid="{17158098-A715-44A5-BEC3-E6C206164D5B}">
      <text>
        <r>
          <rPr>
            <sz val="9"/>
            <color indexed="81"/>
            <rFont val="Tahoma"/>
            <family val="2"/>
          </rPr>
          <t>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INSEE</author>
  </authors>
  <commentList>
    <comment ref="A5" authorId="0" shapeId="0" xr:uid="{286CCEBB-A352-4FAE-B373-F5CA33446F87}">
      <text>
        <r>
          <rPr>
            <sz val="9"/>
            <color indexed="81"/>
            <rFont val="Tahoma"/>
            <family val="2"/>
          </rPr>
          <t>SEXE</t>
        </r>
      </text>
    </comment>
    <comment ref="A6" authorId="0" shapeId="0" xr:uid="{97A0CDFF-2DF8-49A9-A06B-B48169F5C350}">
      <text>
        <r>
          <rPr>
            <sz val="9"/>
            <color indexed="81"/>
            <rFont val="Tahoma"/>
            <family val="2"/>
          </rPr>
          <t>ETAMAT</t>
        </r>
      </text>
    </comment>
    <comment ref="A7" authorId="0" shapeId="0" xr:uid="{985A89F2-3429-440E-8057-15C1FC6E8666}">
      <text>
        <r>
          <rPr>
            <sz val="9"/>
            <color indexed="81"/>
            <rFont val="Tahoma"/>
            <family val="2"/>
          </rPr>
          <t>AGE</t>
        </r>
      </text>
    </comment>
  </commentList>
</comments>
</file>

<file path=xl/sharedStrings.xml><?xml version="1.0" encoding="utf-8"?>
<sst xmlns="http://schemas.openxmlformats.org/spreadsheetml/2006/main" count="528" uniqueCount="128">
  <si>
    <t>TABLEAU 6 - POPULATION TOTALE PAR SEXE, ÂGE ET ÉTAT MATRIMONIAL AU 1ER JANVIER 2016</t>
  </si>
  <si>
    <t>Sexe masculin</t>
  </si>
  <si>
    <t>Sexe féminin</t>
  </si>
  <si>
    <t>Année de naissance</t>
  </si>
  <si>
    <t>Âge en années révolues</t>
  </si>
  <si>
    <t>Ensemble</t>
  </si>
  <si>
    <t>Total</t>
  </si>
  <si>
    <t>Célibataires</t>
  </si>
  <si>
    <t>Mariés</t>
  </si>
  <si>
    <t>Veufs</t>
  </si>
  <si>
    <t>Divorcés</t>
  </si>
  <si>
    <t>Mariées</t>
  </si>
  <si>
    <t>Veuves</t>
  </si>
  <si>
    <t>Divorcées</t>
  </si>
  <si>
    <t>.</t>
  </si>
  <si>
    <t>1910 ou av.</t>
  </si>
  <si>
    <t>105 ou plus</t>
  </si>
  <si>
    <t>Population totale</t>
  </si>
  <si>
    <t>moins de 20 ans</t>
  </si>
  <si>
    <t>de 20 à 59 ans</t>
  </si>
  <si>
    <t>60 ans ou plus</t>
  </si>
  <si>
    <t>moins de 15 ans</t>
  </si>
  <si>
    <t>de 15 à 44 ans</t>
  </si>
  <si>
    <t>de 45 à 74 ans</t>
  </si>
  <si>
    <t>75 ans ou plus</t>
  </si>
  <si>
    <t>de 20 à 64 ans</t>
  </si>
  <si>
    <t>65 ans ou plus</t>
  </si>
  <si>
    <t>90 ans ou plus</t>
  </si>
  <si>
    <t>N.B. :</t>
  </si>
  <si>
    <t>- La répartition par état matrimonial n'est pas disponible à partir de 90 ans.</t>
  </si>
  <si>
    <t>- A partir de 2013, l’état matrimonial légal n’est plus disponible dans les données du recensement de la population. Les répartitions par état matrimonial légal ont été estimées en combinant les données du recensement et de l'enquête emploi (voir Insee Analyses n°35 "Le recensement de la population évolue : de l'état matrimonial légal à la situation conjugale de fait", octobre 2017). Les personnes mineures ont été classées en célibataires. La répartition par état matrimonial légal est à prendre avec précaution aux jeunes âges adultes.</t>
  </si>
  <si>
    <t>- Par rapport à "La situation démographique en 2017", la répartition par état matrimonial a été révisée. Les proportions par état matrimonial ont été lissées avant d'être appliquées à la répartition par sexe et âge.</t>
  </si>
  <si>
    <t>Champ : France métropolitaine</t>
  </si>
  <si>
    <t>Source : Insee, estimations de population</t>
  </si>
  <si>
    <t>TABLEAU 6 - POPULATION TOTALE PAR SEXE, ÂGE ET ÉTAT MATRIMONIAL AU 1ER JANVIER 2017</t>
  </si>
  <si>
    <t>1911 ou av.</t>
  </si>
  <si>
    <t>- A partir de 2013, l’état matrimonial légal n’est plus disponible dans les données du recensement de la population. Les répartitions par état matrimonial légal ont été estimées en combinant les données du recensement et de l'enquête emploi (voir Insee Analyses n°35 "Le recensement de la population évolue : de l'état matrimonial légal à la situation conjugale de fait", octobre 2017). Elles ont été lissées avant d'être appliquées à la répartition par sexe et âge. Les personnes mineures ont été classées en célibataires. La répartition par état matrimonial légal est à prendre avec précaution aux jeunes âges adultes.</t>
  </si>
  <si>
    <t>ANNU2 : Âge et état matrimonial antérieur des époux. Année 2016</t>
  </si>
  <si>
    <t>TYPMAR : Mariages entre personnes de sexe différent</t>
  </si>
  <si>
    <t>Sexe du conjoint</t>
  </si>
  <si>
    <t>Hommes</t>
  </si>
  <si>
    <t>Femmes</t>
  </si>
  <si>
    <t>État matrimonial antérieur au mariage</t>
  </si>
  <si>
    <t>Veufs / Veuves</t>
  </si>
  <si>
    <t>Divorcés / Divorcées</t>
  </si>
  <si>
    <t>Âge atteint dans l'année</t>
  </si>
  <si>
    <t>15 ans ou moins</t>
  </si>
  <si>
    <t>16 ans</t>
  </si>
  <si>
    <t>17 ans</t>
  </si>
  <si>
    <t>18 ans</t>
  </si>
  <si>
    <t>19 ans</t>
  </si>
  <si>
    <t>20 ans</t>
  </si>
  <si>
    <t>21 ans</t>
  </si>
  <si>
    <t>22 ans</t>
  </si>
  <si>
    <t>23 ans</t>
  </si>
  <si>
    <t>24 ans</t>
  </si>
  <si>
    <t>25 ans</t>
  </si>
  <si>
    <t>26 ans</t>
  </si>
  <si>
    <t>27 ans</t>
  </si>
  <si>
    <t>28 ans</t>
  </si>
  <si>
    <t>29 ans</t>
  </si>
  <si>
    <t>30 ans</t>
  </si>
  <si>
    <t>31 ans</t>
  </si>
  <si>
    <t>32 ans</t>
  </si>
  <si>
    <t>33 ans</t>
  </si>
  <si>
    <t>34 ans</t>
  </si>
  <si>
    <t>35 ans</t>
  </si>
  <si>
    <t>36 ans</t>
  </si>
  <si>
    <t>37 ans</t>
  </si>
  <si>
    <t>38 ans</t>
  </si>
  <si>
    <t>39 ans</t>
  </si>
  <si>
    <t>40 ans</t>
  </si>
  <si>
    <t>41 ans</t>
  </si>
  <si>
    <t>42 ans</t>
  </si>
  <si>
    <t>43 ans</t>
  </si>
  <si>
    <t>44 ans</t>
  </si>
  <si>
    <t>45 ans</t>
  </si>
  <si>
    <t>46 ans</t>
  </si>
  <si>
    <t>47 ans</t>
  </si>
  <si>
    <t>48 ans</t>
  </si>
  <si>
    <t>49 ans</t>
  </si>
  <si>
    <t>50 ans</t>
  </si>
  <si>
    <t>51 ans</t>
  </si>
  <si>
    <t>52 ans</t>
  </si>
  <si>
    <t>53 ans</t>
  </si>
  <si>
    <t>54 ans</t>
  </si>
  <si>
    <t>55 ans</t>
  </si>
  <si>
    <t>56 ans</t>
  </si>
  <si>
    <t>57 ans</t>
  </si>
  <si>
    <t>58 ans</t>
  </si>
  <si>
    <t>59 ans</t>
  </si>
  <si>
    <t>60 ans</t>
  </si>
  <si>
    <t>61 ans</t>
  </si>
  <si>
    <t>62 ans</t>
  </si>
  <si>
    <t>63 ans</t>
  </si>
  <si>
    <t>64 ans</t>
  </si>
  <si>
    <t xml:space="preserve">Note : D’après le code civil, l'homme et la femme ne peuvent contracter de mariage avant 18 ans révolus, sauf dispense d'âge.  </t>
  </si>
  <si>
    <t>Source : Insee, statistiques de l'état civil</t>
  </si>
  <si>
    <t>CHAMP : France métropolitaine</t>
  </si>
  <si>
    <t>TYPMAR : Mariages entre personnes de même sexe</t>
  </si>
  <si>
    <t>Age</t>
  </si>
  <si>
    <t>révolu</t>
  </si>
  <si>
    <t>Mariages entre personnes de sexe différent</t>
  </si>
  <si>
    <t>Tous les mariages</t>
  </si>
  <si>
    <t>Primo-nuptialité</t>
  </si>
  <si>
    <t>central</t>
  </si>
  <si>
    <t>Taux 2 cat. ‰</t>
  </si>
  <si>
    <t>Population</t>
  </si>
  <si>
    <t>ISN</t>
  </si>
  <si>
    <t>ISPN</t>
  </si>
  <si>
    <t>taux moyen (tous mariages)=</t>
  </si>
  <si>
    <t>taux moyen (premiers mariages)=</t>
  </si>
  <si>
    <t>Age moyen des femmes au mariage</t>
  </si>
  <si>
    <t>Age moyen de nuptialité =</t>
  </si>
  <si>
    <t>Age moyen de primo-nuptialité  =</t>
  </si>
  <si>
    <t>Age moyen des femmes au premier mariage</t>
  </si>
  <si>
    <t>On calcule la population exposée</t>
  </si>
  <si>
    <t>la moyenne de deux âges consécutifs</t>
  </si>
  <si>
    <t>On calcule les mariages à l'âge révolu :</t>
  </si>
  <si>
    <t>On calcule les taux par âge</t>
  </si>
  <si>
    <t>On calcule la population exposée :</t>
  </si>
  <si>
    <t>la moyenne de population au 1/1</t>
  </si>
  <si>
    <t>On prend les données du tableau ANNU2</t>
  </si>
  <si>
    <t>On définit le centre</t>
  </si>
  <si>
    <t>de chaque intervalle</t>
  </si>
  <si>
    <t>d'âge</t>
  </si>
  <si>
    <t>de deux années consécutives</t>
  </si>
  <si>
    <t>de deux années et deux âges consécutifs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</si>
</sst>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9" formatCode="0.000"/>
  </numFmts>
  <fonts count="8" x14ac:knownFonts="1">
    <font>
      <sz val="11"/>
      <color theme="1"/>
      <name val="Calibri"/>
      <family val="2"/>
      <scheme val="minor"/>
    </font>
    <font>
      <sz val="10"/>
      <color rgb="FF000000"/>
      <name val="Arial"/>
      <family val="2"/>
    </font>
    <font>
      <sz val="11"/>
      <color theme="1"/>
      <name val="Calibri"/>
      <family val="2"/>
    </font>
    <font>
      <sz val="10"/>
      <name val="Arial"/>
      <family val="2"/>
      <charset val="204"/>
    </font>
    <font>
      <b/>
      <sz val="12"/>
      <color indexed="8"/>
      <name val="Arial"/>
      <family val="2"/>
    </font>
    <font>
      <sz val="10"/>
      <color indexed="8"/>
      <name val="Arial"/>
      <family val="2"/>
    </font>
    <font>
      <i/>
      <sz val="10"/>
      <color indexed="8"/>
      <name val="Arial"/>
      <family val="2"/>
    </font>
    <font>
      <sz val="9"/>
      <color indexed="81"/>
      <name val="Tahoma"/>
      <family val="2"/>
    </font>
  </fonts>
  <fills count="3">
    <fill>
      <patternFill patternType="none"/>
    </fill>
    <fill>
      <patternFill patternType="gray125"/>
    </fill>
    <fill>
      <patternFill patternType="solid">
        <fgColor rgb="FFFFFFFF"/>
        <bgColor indexed="64"/>
      </patternFill>
    </fill>
  </fills>
  <borders count="34">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82">
    <xf numFmtId="0" fontId="0" fillId="0" borderId="0" xfId="0"/>
    <xf numFmtId="0" fontId="1" fillId="0" borderId="0" xfId="0" applyFont="1" applyAlignment="1">
      <alignment horizontal="left"/>
    </xf>
    <xf numFmtId="0" fontId="0" fillId="0" borderId="0" xfId="0"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3" fontId="1" fillId="2" borderId="8" xfId="0" applyNumberFormat="1" applyFont="1" applyFill="1" applyBorder="1" applyAlignment="1">
      <alignment horizontal="center" vertical="center"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3" fontId="1" fillId="2" borderId="7" xfId="0" applyNumberFormat="1" applyFont="1" applyFill="1" applyBorder="1" applyAlignment="1">
      <alignment horizontal="right" vertical="top" wrapText="1"/>
    </xf>
    <xf numFmtId="3" fontId="1" fillId="2" borderId="8" xfId="0" applyNumberFormat="1" applyFont="1" applyFill="1" applyBorder="1" applyAlignment="1">
      <alignment horizontal="right" vertical="top" wrapText="1"/>
    </xf>
    <xf numFmtId="0" fontId="1" fillId="2" borderId="9" xfId="0" applyFont="1" applyFill="1" applyBorder="1" applyAlignment="1">
      <alignment horizontal="center" vertical="top" wrapText="1"/>
    </xf>
    <xf numFmtId="0" fontId="0" fillId="0" borderId="10" xfId="0" applyBorder="1" applyAlignment="1">
      <alignment horizontal="center" vertical="top" wrapText="1"/>
    </xf>
    <xf numFmtId="0" fontId="1" fillId="2" borderId="9" xfId="0" applyFont="1" applyFill="1" applyBorder="1" applyAlignment="1">
      <alignment horizontal="center" vertical="top" wrapText="1"/>
    </xf>
    <xf numFmtId="0" fontId="0" fillId="0" borderId="10" xfId="0" applyBorder="1" applyAlignment="1">
      <alignment horizontal="center" vertical="top" wrapText="1"/>
    </xf>
    <xf numFmtId="0" fontId="1" fillId="2" borderId="11" xfId="0" applyFont="1" applyFill="1" applyBorder="1" applyAlignment="1">
      <alignment horizontal="center" vertical="top" wrapText="1"/>
    </xf>
    <xf numFmtId="0" fontId="0" fillId="0" borderId="12" xfId="0" applyBorder="1" applyAlignment="1">
      <alignment horizontal="center" vertical="top" wrapText="1"/>
    </xf>
    <xf numFmtId="3" fontId="1" fillId="2" borderId="13" xfId="0" applyNumberFormat="1" applyFont="1" applyFill="1" applyBorder="1" applyAlignment="1">
      <alignment horizontal="right" vertical="top" wrapText="1"/>
    </xf>
    <xf numFmtId="3" fontId="1" fillId="2" borderId="14" xfId="0" applyNumberFormat="1" applyFont="1" applyFill="1" applyBorder="1" applyAlignment="1">
      <alignment horizontal="right" vertical="top" wrapText="1"/>
    </xf>
    <xf numFmtId="0" fontId="1" fillId="2" borderId="15" xfId="0" applyFont="1" applyFill="1" applyBorder="1" applyAlignment="1">
      <alignment horizontal="center" vertical="top" wrapText="1"/>
    </xf>
    <xf numFmtId="0" fontId="0" fillId="0" borderId="16" xfId="0" applyBorder="1" applyAlignment="1">
      <alignment horizontal="center" vertical="top" wrapText="1"/>
    </xf>
    <xf numFmtId="3" fontId="1" fillId="2" borderId="17" xfId="0" applyNumberFormat="1" applyFont="1" applyFill="1" applyBorder="1" applyAlignment="1">
      <alignment horizontal="right" vertical="top" wrapText="1"/>
    </xf>
    <xf numFmtId="3" fontId="1" fillId="2" borderId="18" xfId="0" applyNumberFormat="1" applyFont="1" applyFill="1" applyBorder="1" applyAlignment="1">
      <alignment horizontal="right" vertical="top" wrapText="1"/>
    </xf>
    <xf numFmtId="0" fontId="1" fillId="0" borderId="0" xfId="0" quotePrefix="1" applyFont="1" applyAlignment="1">
      <alignment horizontal="left"/>
    </xf>
    <xf numFmtId="0" fontId="1" fillId="0" borderId="0" xfId="0" quotePrefix="1" applyFont="1" applyAlignment="1">
      <alignment horizontal="left" wrapText="1"/>
    </xf>
    <xf numFmtId="0" fontId="0" fillId="0" borderId="0" xfId="0" applyAlignment="1">
      <alignment wrapText="1"/>
    </xf>
    <xf numFmtId="0" fontId="2" fillId="0" borderId="0" xfId="0" quotePrefix="1" applyFont="1" applyAlignment="1">
      <alignment wrapText="1"/>
    </xf>
    <xf numFmtId="3" fontId="4" fillId="0" borderId="19" xfId="1" applyNumberFormat="1" applyFont="1" applyBorder="1" applyAlignment="1">
      <alignment vertical="center"/>
    </xf>
    <xf numFmtId="3" fontId="5" fillId="0" borderId="20" xfId="1" applyNumberFormat="1" applyFont="1" applyBorder="1" applyAlignment="1">
      <alignment vertical="center"/>
    </xf>
    <xf numFmtId="3" fontId="5" fillId="0" borderId="21" xfId="1" applyNumberFormat="1" applyFont="1" applyBorder="1" applyAlignment="1">
      <alignment vertical="center"/>
    </xf>
    <xf numFmtId="3" fontId="3" fillId="0" borderId="0" xfId="1" applyNumberFormat="1"/>
    <xf numFmtId="3" fontId="5" fillId="0" borderId="22" xfId="1" applyNumberFormat="1" applyFont="1" applyBorder="1" applyAlignment="1">
      <alignment vertical="center"/>
    </xf>
    <xf numFmtId="3" fontId="5" fillId="0" borderId="0" xfId="1" applyNumberFormat="1" applyFont="1" applyAlignment="1">
      <alignment vertical="center"/>
    </xf>
    <xf numFmtId="3" fontId="5" fillId="0" borderId="23" xfId="1" applyNumberFormat="1" applyFont="1" applyBorder="1" applyAlignment="1">
      <alignment vertical="center"/>
    </xf>
    <xf numFmtId="3" fontId="6" fillId="0" borderId="24" xfId="1" applyNumberFormat="1" applyFont="1" applyBorder="1" applyAlignment="1">
      <alignment horizontal="right" vertical="center"/>
    </xf>
    <xf numFmtId="3" fontId="5" fillId="0" borderId="24" xfId="1" applyNumberFormat="1" applyFont="1" applyBorder="1" applyAlignment="1">
      <alignment horizontal="center" vertical="center" wrapText="1"/>
    </xf>
    <xf numFmtId="3" fontId="5" fillId="0" borderId="25" xfId="1" applyNumberFormat="1" applyFont="1" applyBorder="1" applyAlignment="1">
      <alignment horizontal="center" vertical="center" wrapText="1"/>
    </xf>
    <xf numFmtId="3" fontId="5" fillId="0" borderId="26" xfId="1" applyNumberFormat="1" applyFont="1" applyBorder="1" applyAlignment="1">
      <alignment horizontal="center" vertical="center" wrapText="1"/>
    </xf>
    <xf numFmtId="0" fontId="3" fillId="0" borderId="25" xfId="1" applyBorder="1" applyAlignment="1">
      <alignment horizontal="center" vertical="center" wrapText="1"/>
    </xf>
    <xf numFmtId="0" fontId="3" fillId="0" borderId="26" xfId="1" applyBorder="1" applyAlignment="1">
      <alignment horizontal="center" vertical="center" wrapText="1"/>
    </xf>
    <xf numFmtId="3" fontId="5" fillId="0" borderId="24" xfId="1" applyNumberFormat="1" applyFont="1" applyBorder="1" applyAlignment="1">
      <alignment horizontal="center" vertical="center" wrapText="1"/>
    </xf>
    <xf numFmtId="3" fontId="5" fillId="0" borderId="25" xfId="1" applyNumberFormat="1" applyFont="1" applyBorder="1" applyAlignment="1">
      <alignment horizontal="center" vertical="center" wrapText="1"/>
    </xf>
    <xf numFmtId="3" fontId="5" fillId="0" borderId="26" xfId="1" applyNumberFormat="1" applyFont="1" applyBorder="1" applyAlignment="1">
      <alignment horizontal="center" vertical="center" wrapText="1"/>
    </xf>
    <xf numFmtId="3" fontId="6" fillId="0" borderId="24" xfId="1" applyNumberFormat="1" applyFont="1" applyBorder="1" applyAlignment="1">
      <alignment vertical="center"/>
    </xf>
    <xf numFmtId="3" fontId="5" fillId="0" borderId="24" xfId="1" applyNumberFormat="1" applyFont="1" applyBorder="1" applyAlignment="1">
      <alignment vertical="center"/>
    </xf>
    <xf numFmtId="3" fontId="5" fillId="0" borderId="25" xfId="1" applyNumberFormat="1" applyFont="1" applyBorder="1" applyAlignment="1">
      <alignment vertical="center"/>
    </xf>
    <xf numFmtId="3" fontId="5" fillId="0" borderId="26" xfId="1" applyNumberFormat="1" applyFont="1" applyBorder="1" applyAlignment="1">
      <alignment vertical="center"/>
    </xf>
    <xf numFmtId="3" fontId="5" fillId="0" borderId="19" xfId="1" applyNumberFormat="1" applyFont="1" applyBorder="1" applyAlignment="1">
      <alignment vertical="center"/>
    </xf>
    <xf numFmtId="3" fontId="5" fillId="0" borderId="22" xfId="1" applyNumberFormat="1" applyFont="1" applyBorder="1" applyAlignment="1">
      <alignment horizontal="right" vertical="center"/>
    </xf>
    <xf numFmtId="3" fontId="5" fillId="0" borderId="0" xfId="1" applyNumberFormat="1" applyFont="1" applyAlignment="1">
      <alignment horizontal="right" vertical="center"/>
    </xf>
    <xf numFmtId="3" fontId="5" fillId="0" borderId="23" xfId="1" applyNumberFormat="1" applyFont="1" applyBorder="1" applyAlignment="1">
      <alignment horizontal="right" vertical="center"/>
    </xf>
    <xf numFmtId="3" fontId="5" fillId="0" borderId="27" xfId="1" applyNumberFormat="1" applyFont="1" applyBorder="1" applyAlignment="1">
      <alignment vertical="center"/>
    </xf>
    <xf numFmtId="3" fontId="5" fillId="0" borderId="27" xfId="1" applyNumberFormat="1" applyFont="1" applyBorder="1" applyAlignment="1">
      <alignment horizontal="right" vertical="center"/>
    </xf>
    <xf numFmtId="3" fontId="5" fillId="0" borderId="28" xfId="1" applyNumberFormat="1" applyFont="1" applyBorder="1" applyAlignment="1">
      <alignment horizontal="right" vertical="center"/>
    </xf>
    <xf numFmtId="3" fontId="5" fillId="0" borderId="29" xfId="1" applyNumberFormat="1" applyFont="1" applyBorder="1" applyAlignment="1">
      <alignment horizontal="right" vertical="center"/>
    </xf>
    <xf numFmtId="3" fontId="0" fillId="0" borderId="0" xfId="0" applyNumberFormat="1"/>
    <xf numFmtId="169" fontId="0" fillId="0" borderId="0" xfId="0" applyNumberFormat="1"/>
    <xf numFmtId="2" fontId="0" fillId="0" borderId="0" xfId="0" applyNumberFormat="1"/>
    <xf numFmtId="0" fontId="0" fillId="0" borderId="24"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24" xfId="0" applyBorder="1"/>
    <xf numFmtId="0" fontId="0" fillId="0" borderId="25" xfId="0" applyBorder="1"/>
    <xf numFmtId="0" fontId="0" fillId="0" borderId="26" xfId="0" applyBorder="1"/>
    <xf numFmtId="0" fontId="0" fillId="0" borderId="31" xfId="0" applyBorder="1"/>
    <xf numFmtId="0" fontId="0" fillId="0" borderId="32" xfId="0" applyBorder="1"/>
    <xf numFmtId="0" fontId="0" fillId="0" borderId="33" xfId="0" applyBorder="1"/>
    <xf numFmtId="3" fontId="0" fillId="0" borderId="31" xfId="0" applyNumberFormat="1" applyBorder="1"/>
    <xf numFmtId="2" fontId="0" fillId="0" borderId="31" xfId="0" applyNumberFormat="1" applyBorder="1"/>
    <xf numFmtId="3" fontId="0" fillId="0" borderId="32" xfId="0" applyNumberFormat="1" applyBorder="1"/>
    <xf numFmtId="2" fontId="0" fillId="0" borderId="32" xfId="0" applyNumberFormat="1" applyBorder="1"/>
    <xf numFmtId="3" fontId="0" fillId="0" borderId="33" xfId="0" applyNumberFormat="1" applyBorder="1"/>
    <xf numFmtId="2" fontId="0" fillId="0" borderId="33" xfId="0" applyNumberFormat="1" applyBorder="1"/>
    <xf numFmtId="0" fontId="0" fillId="0" borderId="30" xfId="0" applyBorder="1" applyAlignment="1">
      <alignment horizontal="center"/>
    </xf>
    <xf numFmtId="0" fontId="0" fillId="0" borderId="30" xfId="0" applyBorder="1" applyAlignment="1">
      <alignment horizontal="center" wrapText="1"/>
    </xf>
    <xf numFmtId="0" fontId="0" fillId="0" borderId="0" xfId="0" applyAlignment="1">
      <alignment horizontal="right"/>
    </xf>
    <xf numFmtId="0" fontId="0" fillId="0" borderId="24" xfId="0" applyBorder="1" applyAlignment="1"/>
  </cellXfs>
  <cellStyles count="2">
    <cellStyle name="Normal" xfId="0" builtinId="0"/>
    <cellStyle name="Normal 2" xfId="1" xr:uid="{DCED96FE-3A59-41D8-B885-AD984FF86E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strRef>
              <c:f>'Calculs Age révolu'!$L$3</c:f>
              <c:strCache>
                <c:ptCount val="1"/>
                <c:pt idx="0">
                  <c:v>Tous les mariages</c:v>
                </c:pt>
              </c:strCache>
            </c:strRef>
          </c:tx>
          <c:spPr>
            <a:ln w="19050" cap="rnd">
              <a:noFill/>
              <a:round/>
            </a:ln>
            <a:effectLst/>
          </c:spPr>
          <c:marker>
            <c:symbol val="circle"/>
            <c:size val="5"/>
            <c:spPr>
              <a:solidFill>
                <a:schemeClr val="accent1"/>
              </a:solidFill>
              <a:ln w="9525">
                <a:solidFill>
                  <a:schemeClr val="accent1"/>
                </a:solidFill>
              </a:ln>
              <a:effectLst/>
            </c:spPr>
          </c:marker>
          <c:xVal>
            <c:numRef>
              <c:f>'Calculs Age révolu'!$C$4:$C$38</c:f>
              <c:numCache>
                <c:formatCode>General</c:formatCode>
                <c:ptCount val="35"/>
                <c:pt idx="0">
                  <c:v>15.5</c:v>
                </c:pt>
                <c:pt idx="1">
                  <c:v>16.5</c:v>
                </c:pt>
                <c:pt idx="2">
                  <c:v>17.5</c:v>
                </c:pt>
                <c:pt idx="3">
                  <c:v>18.5</c:v>
                </c:pt>
                <c:pt idx="4">
                  <c:v>19.5</c:v>
                </c:pt>
                <c:pt idx="5">
                  <c:v>20.5</c:v>
                </c:pt>
                <c:pt idx="6">
                  <c:v>21.5</c:v>
                </c:pt>
                <c:pt idx="7">
                  <c:v>22.5</c:v>
                </c:pt>
                <c:pt idx="8">
                  <c:v>23.5</c:v>
                </c:pt>
                <c:pt idx="9">
                  <c:v>24.5</c:v>
                </c:pt>
                <c:pt idx="10">
                  <c:v>25.5</c:v>
                </c:pt>
                <c:pt idx="11">
                  <c:v>26.5</c:v>
                </c:pt>
                <c:pt idx="12">
                  <c:v>27.5</c:v>
                </c:pt>
                <c:pt idx="13">
                  <c:v>28.5</c:v>
                </c:pt>
                <c:pt idx="14">
                  <c:v>29.5</c:v>
                </c:pt>
                <c:pt idx="15">
                  <c:v>30.5</c:v>
                </c:pt>
                <c:pt idx="16">
                  <c:v>31.5</c:v>
                </c:pt>
                <c:pt idx="17">
                  <c:v>32.5</c:v>
                </c:pt>
                <c:pt idx="18">
                  <c:v>33.5</c:v>
                </c:pt>
                <c:pt idx="19">
                  <c:v>34.5</c:v>
                </c:pt>
                <c:pt idx="20">
                  <c:v>35.5</c:v>
                </c:pt>
                <c:pt idx="21">
                  <c:v>36.5</c:v>
                </c:pt>
                <c:pt idx="22">
                  <c:v>37.5</c:v>
                </c:pt>
                <c:pt idx="23">
                  <c:v>38.5</c:v>
                </c:pt>
                <c:pt idx="24">
                  <c:v>39.5</c:v>
                </c:pt>
                <c:pt idx="25">
                  <c:v>40.5</c:v>
                </c:pt>
                <c:pt idx="26">
                  <c:v>41.5</c:v>
                </c:pt>
                <c:pt idx="27">
                  <c:v>42.5</c:v>
                </c:pt>
                <c:pt idx="28">
                  <c:v>43.5</c:v>
                </c:pt>
                <c:pt idx="29">
                  <c:v>44.5</c:v>
                </c:pt>
                <c:pt idx="30">
                  <c:v>45.5</c:v>
                </c:pt>
                <c:pt idx="31">
                  <c:v>46.5</c:v>
                </c:pt>
                <c:pt idx="32">
                  <c:v>47.5</c:v>
                </c:pt>
                <c:pt idx="33">
                  <c:v>48.5</c:v>
                </c:pt>
                <c:pt idx="34">
                  <c:v>49.5</c:v>
                </c:pt>
              </c:numCache>
            </c:numRef>
          </c:xVal>
          <c:yVal>
            <c:numRef>
              <c:f>'Calculs Age révolu'!$L$4:$L$38</c:f>
              <c:numCache>
                <c:formatCode>0.00</c:formatCode>
                <c:ptCount val="35"/>
                <c:pt idx="0">
                  <c:v>2.5172938084641488E-3</c:v>
                </c:pt>
                <c:pt idx="1">
                  <c:v>7.6699272379569363E-3</c:v>
                </c:pt>
                <c:pt idx="2">
                  <c:v>0.4609411628360261</c:v>
                </c:pt>
                <c:pt idx="3">
                  <c:v>1.8256945022431879</c:v>
                </c:pt>
                <c:pt idx="4">
                  <c:v>3.6071469314805058</c:v>
                </c:pt>
                <c:pt idx="5">
                  <c:v>5.7455577694680242</c:v>
                </c:pt>
                <c:pt idx="6">
                  <c:v>8.6552770665870007</c:v>
                </c:pt>
                <c:pt idx="7">
                  <c:v>12.321410765921684</c:v>
                </c:pt>
                <c:pt idx="8">
                  <c:v>16.654867603316422</c:v>
                </c:pt>
                <c:pt idx="9">
                  <c:v>21.741731615387543</c:v>
                </c:pt>
                <c:pt idx="10">
                  <c:v>26.53431197967015</c:v>
                </c:pt>
                <c:pt idx="11">
                  <c:v>30.352316360985444</c:v>
                </c:pt>
                <c:pt idx="12">
                  <c:v>32.77000565402551</c:v>
                </c:pt>
                <c:pt idx="13">
                  <c:v>32.739817949913174</c:v>
                </c:pt>
                <c:pt idx="14">
                  <c:v>31.317312319083381</c:v>
                </c:pt>
                <c:pt idx="15">
                  <c:v>28.911534941940051</c:v>
                </c:pt>
                <c:pt idx="16">
                  <c:v>25.670796247594691</c:v>
                </c:pt>
                <c:pt idx="17">
                  <c:v>22.530924179288309</c:v>
                </c:pt>
                <c:pt idx="18">
                  <c:v>19.849931955043569</c:v>
                </c:pt>
                <c:pt idx="19">
                  <c:v>18.011229384665853</c:v>
                </c:pt>
                <c:pt idx="20">
                  <c:v>16.486750796781447</c:v>
                </c:pt>
                <c:pt idx="21">
                  <c:v>15.014943101268248</c:v>
                </c:pt>
                <c:pt idx="22">
                  <c:v>13.427373843346476</c:v>
                </c:pt>
                <c:pt idx="23">
                  <c:v>12.178197908286403</c:v>
                </c:pt>
                <c:pt idx="24">
                  <c:v>12.145738702760926</c:v>
                </c:pt>
                <c:pt idx="25">
                  <c:v>11.258644396300223</c:v>
                </c:pt>
                <c:pt idx="26">
                  <c:v>9.4968498254237623</c:v>
                </c:pt>
                <c:pt idx="27">
                  <c:v>8.6676166479210881</c:v>
                </c:pt>
                <c:pt idx="28">
                  <c:v>8.1382207153091102</c:v>
                </c:pt>
                <c:pt idx="29">
                  <c:v>7.6118172191111215</c:v>
                </c:pt>
                <c:pt idx="30">
                  <c:v>7.0519431996402435</c:v>
                </c:pt>
                <c:pt idx="31">
                  <c:v>6.625886158326197</c:v>
                </c:pt>
                <c:pt idx="32">
                  <c:v>6.2668946369755938</c:v>
                </c:pt>
                <c:pt idx="33">
                  <c:v>6.027065369592453</c:v>
                </c:pt>
                <c:pt idx="34">
                  <c:v>6.3116181710688206</c:v>
                </c:pt>
              </c:numCache>
            </c:numRef>
          </c:yVal>
          <c:smooth val="1"/>
          <c:extLst>
            <c:ext xmlns:c16="http://schemas.microsoft.com/office/drawing/2014/chart" uri="{C3380CC4-5D6E-409C-BE32-E72D297353CC}">
              <c16:uniqueId val="{00000000-591C-49AC-A5B6-73A256C91F96}"/>
            </c:ext>
          </c:extLst>
        </c:ser>
        <c:dLbls>
          <c:showLegendKey val="0"/>
          <c:showVal val="0"/>
          <c:showCatName val="0"/>
          <c:showSerName val="0"/>
          <c:showPercent val="0"/>
          <c:showBubbleSize val="0"/>
        </c:dLbls>
        <c:axId val="1517761167"/>
        <c:axId val="1517762415"/>
      </c:scatterChart>
      <c:valAx>
        <c:axId val="1517761167"/>
        <c:scaling>
          <c:orientation val="minMax"/>
          <c:min val="15"/>
        </c:scaling>
        <c:delete val="0"/>
        <c:axPos val="b"/>
        <c:majorGridlines>
          <c:spPr>
            <a:ln w="9525" cap="flat" cmpd="sng" algn="ctr">
              <a:solidFill>
                <a:schemeClr val="tx1">
                  <a:lumMod val="15000"/>
                  <a:lumOff val="85000"/>
                </a:schemeClr>
              </a:solidFill>
              <a:round/>
            </a:ln>
            <a:effectLst/>
          </c:spPr>
        </c:majorGridlines>
        <c:title>
          <c:tx>
            <c:strRef>
              <c:f>'Calculs Age révolu'!$B$2:$B$3</c:f>
              <c:strCache>
                <c:ptCount val="2"/>
                <c:pt idx="0">
                  <c:v>Age</c:v>
                </c:pt>
                <c:pt idx="1">
                  <c:v>révolu</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7762415"/>
        <c:crosses val="autoZero"/>
        <c:crossBetween val="midCat"/>
      </c:valAx>
      <c:valAx>
        <c:axId val="1517762415"/>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'Calculs Age révolu'!$L$2</c:f>
              <c:strCache>
                <c:ptCount val="1"/>
                <c:pt idx="0">
                  <c:v>Taux 2 cat.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776116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strRef>
              <c:f>'Calculs Age révolu'!$M$3</c:f>
              <c:strCache>
                <c:ptCount val="1"/>
                <c:pt idx="0">
                  <c:v>Primo-nuptialité</c:v>
                </c:pt>
              </c:strCache>
            </c:strRef>
          </c:tx>
          <c:spPr>
            <a:ln w="25400" cap="rnd">
              <a:noFill/>
              <a:round/>
            </a:ln>
            <a:effectLst/>
          </c:spPr>
          <c:marker>
            <c:symbol val="circle"/>
            <c:size val="5"/>
            <c:spPr>
              <a:solidFill>
                <a:schemeClr val="accent1"/>
              </a:solidFill>
              <a:ln w="9525">
                <a:solidFill>
                  <a:schemeClr val="accent1"/>
                </a:solidFill>
              </a:ln>
              <a:effectLst/>
            </c:spPr>
          </c:marker>
          <c:xVal>
            <c:numRef>
              <c:f>'Calculs Age révolu'!$C$4:$C$38</c:f>
              <c:numCache>
                <c:formatCode>General</c:formatCode>
                <c:ptCount val="35"/>
                <c:pt idx="0">
                  <c:v>15.5</c:v>
                </c:pt>
                <c:pt idx="1">
                  <c:v>16.5</c:v>
                </c:pt>
                <c:pt idx="2">
                  <c:v>17.5</c:v>
                </c:pt>
                <c:pt idx="3">
                  <c:v>18.5</c:v>
                </c:pt>
                <c:pt idx="4">
                  <c:v>19.5</c:v>
                </c:pt>
                <c:pt idx="5">
                  <c:v>20.5</c:v>
                </c:pt>
                <c:pt idx="6">
                  <c:v>21.5</c:v>
                </c:pt>
                <c:pt idx="7">
                  <c:v>22.5</c:v>
                </c:pt>
                <c:pt idx="8">
                  <c:v>23.5</c:v>
                </c:pt>
                <c:pt idx="9">
                  <c:v>24.5</c:v>
                </c:pt>
                <c:pt idx="10">
                  <c:v>25.5</c:v>
                </c:pt>
                <c:pt idx="11">
                  <c:v>26.5</c:v>
                </c:pt>
                <c:pt idx="12">
                  <c:v>27.5</c:v>
                </c:pt>
                <c:pt idx="13">
                  <c:v>28.5</c:v>
                </c:pt>
                <c:pt idx="14">
                  <c:v>29.5</c:v>
                </c:pt>
                <c:pt idx="15">
                  <c:v>30.5</c:v>
                </c:pt>
                <c:pt idx="16">
                  <c:v>31.5</c:v>
                </c:pt>
                <c:pt idx="17">
                  <c:v>32.5</c:v>
                </c:pt>
                <c:pt idx="18">
                  <c:v>33.5</c:v>
                </c:pt>
                <c:pt idx="19">
                  <c:v>34.5</c:v>
                </c:pt>
                <c:pt idx="20">
                  <c:v>35.5</c:v>
                </c:pt>
                <c:pt idx="21">
                  <c:v>36.5</c:v>
                </c:pt>
                <c:pt idx="22">
                  <c:v>37.5</c:v>
                </c:pt>
                <c:pt idx="23">
                  <c:v>38.5</c:v>
                </c:pt>
                <c:pt idx="24">
                  <c:v>39.5</c:v>
                </c:pt>
                <c:pt idx="25">
                  <c:v>40.5</c:v>
                </c:pt>
                <c:pt idx="26">
                  <c:v>41.5</c:v>
                </c:pt>
                <c:pt idx="27">
                  <c:v>42.5</c:v>
                </c:pt>
                <c:pt idx="28">
                  <c:v>43.5</c:v>
                </c:pt>
                <c:pt idx="29">
                  <c:v>44.5</c:v>
                </c:pt>
                <c:pt idx="30">
                  <c:v>45.5</c:v>
                </c:pt>
                <c:pt idx="31">
                  <c:v>46.5</c:v>
                </c:pt>
                <c:pt idx="32">
                  <c:v>47.5</c:v>
                </c:pt>
                <c:pt idx="33">
                  <c:v>48.5</c:v>
                </c:pt>
                <c:pt idx="34">
                  <c:v>49.5</c:v>
                </c:pt>
              </c:numCache>
            </c:numRef>
          </c:xVal>
          <c:yVal>
            <c:numRef>
              <c:f>'Calculs Age révolu'!$M$4:$M$38</c:f>
              <c:numCache>
                <c:formatCode>0.00</c:formatCode>
                <c:ptCount val="35"/>
                <c:pt idx="0">
                  <c:v>2.5172938084641488E-3</c:v>
                </c:pt>
                <c:pt idx="1">
                  <c:v>7.6699272379569363E-3</c:v>
                </c:pt>
                <c:pt idx="2">
                  <c:v>0.4609411628360261</c:v>
                </c:pt>
                <c:pt idx="3">
                  <c:v>1.8256945022431879</c:v>
                </c:pt>
                <c:pt idx="4">
                  <c:v>3.5989982561834863</c:v>
                </c:pt>
                <c:pt idx="5">
                  <c:v>5.715533477086006</c:v>
                </c:pt>
                <c:pt idx="6">
                  <c:v>8.5882684699424559</c:v>
                </c:pt>
                <c:pt idx="7">
                  <c:v>12.181815591926272</c:v>
                </c:pt>
                <c:pt idx="8">
                  <c:v>16.391837100172648</c:v>
                </c:pt>
                <c:pt idx="9">
                  <c:v>21.352855114949719</c:v>
                </c:pt>
                <c:pt idx="10">
                  <c:v>26.001429944757003</c:v>
                </c:pt>
                <c:pt idx="11">
                  <c:v>29.673317174205401</c:v>
                </c:pt>
                <c:pt idx="12">
                  <c:v>31.932276186178242</c:v>
                </c:pt>
                <c:pt idx="13">
                  <c:v>31.661552804257738</c:v>
                </c:pt>
                <c:pt idx="14">
                  <c:v>29.916586259280439</c:v>
                </c:pt>
                <c:pt idx="15">
                  <c:v>27.303260682556584</c:v>
                </c:pt>
                <c:pt idx="16">
                  <c:v>23.891681701143789</c:v>
                </c:pt>
                <c:pt idx="17">
                  <c:v>20.456272036869244</c:v>
                </c:pt>
                <c:pt idx="18">
                  <c:v>17.576024550324966</c:v>
                </c:pt>
                <c:pt idx="19">
                  <c:v>15.686432982632963</c:v>
                </c:pt>
                <c:pt idx="20">
                  <c:v>13.939864400578795</c:v>
                </c:pt>
                <c:pt idx="21">
                  <c:v>12.210716885704434</c:v>
                </c:pt>
                <c:pt idx="22">
                  <c:v>10.578314331316285</c:v>
                </c:pt>
                <c:pt idx="23">
                  <c:v>9.2166130329847142</c:v>
                </c:pt>
                <c:pt idx="24">
                  <c:v>9.0388074261500471</c:v>
                </c:pt>
                <c:pt idx="25">
                  <c:v>8.214396249486283</c:v>
                </c:pt>
                <c:pt idx="26">
                  <c:v>6.4685860299998046</c:v>
                </c:pt>
                <c:pt idx="27">
                  <c:v>5.5936497525352724</c:v>
                </c:pt>
                <c:pt idx="28">
                  <c:v>5.1325519929519183</c:v>
                </c:pt>
                <c:pt idx="29">
                  <c:v>4.6161703030798789</c:v>
                </c:pt>
                <c:pt idx="30">
                  <c:v>3.9890909660401506</c:v>
                </c:pt>
                <c:pt idx="31">
                  <c:v>3.4935251667828902</c:v>
                </c:pt>
                <c:pt idx="32">
                  <c:v>3.1998242156654055</c:v>
                </c:pt>
                <c:pt idx="33">
                  <c:v>3.0192902940526198</c:v>
                </c:pt>
                <c:pt idx="34">
                  <c:v>3.111296769318916</c:v>
                </c:pt>
              </c:numCache>
            </c:numRef>
          </c:yVal>
          <c:smooth val="1"/>
          <c:extLst>
            <c:ext xmlns:c16="http://schemas.microsoft.com/office/drawing/2014/chart" uri="{C3380CC4-5D6E-409C-BE32-E72D297353CC}">
              <c16:uniqueId val="{00000000-5E6D-4312-85E8-BB3AE4F7D9E6}"/>
            </c:ext>
          </c:extLst>
        </c:ser>
        <c:dLbls>
          <c:showLegendKey val="0"/>
          <c:showVal val="0"/>
          <c:showCatName val="0"/>
          <c:showSerName val="0"/>
          <c:showPercent val="0"/>
          <c:showBubbleSize val="0"/>
        </c:dLbls>
        <c:axId val="1517761167"/>
        <c:axId val="1517762415"/>
      </c:scatterChart>
      <c:valAx>
        <c:axId val="1517761167"/>
        <c:scaling>
          <c:orientation val="minMax"/>
          <c:min val="15"/>
        </c:scaling>
        <c:delete val="0"/>
        <c:axPos val="b"/>
        <c:majorGridlines>
          <c:spPr>
            <a:ln w="9525" cap="flat" cmpd="sng" algn="ctr">
              <a:solidFill>
                <a:schemeClr val="tx1">
                  <a:lumMod val="15000"/>
                  <a:lumOff val="85000"/>
                </a:schemeClr>
              </a:solidFill>
              <a:round/>
            </a:ln>
            <a:effectLst/>
          </c:spPr>
        </c:majorGridlines>
        <c:title>
          <c:tx>
            <c:strRef>
              <c:f>'Calculs Age révolu'!$B$2:$B$3</c:f>
              <c:strCache>
                <c:ptCount val="2"/>
                <c:pt idx="0">
                  <c:v>Age</c:v>
                </c:pt>
                <c:pt idx="1">
                  <c:v>révolu</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7762415"/>
        <c:crosses val="autoZero"/>
        <c:crossBetween val="midCat"/>
      </c:valAx>
      <c:valAx>
        <c:axId val="1517762415"/>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'Calculs Age révolu'!$L$2</c:f>
              <c:strCache>
                <c:ptCount val="1"/>
                <c:pt idx="0">
                  <c:v>Taux 2 cat.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776116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strRef>
              <c:f>'Calculs Age atteint'!$K$3</c:f>
              <c:strCache>
                <c:ptCount val="1"/>
                <c:pt idx="0">
                  <c:v>Tous les mariages</c:v>
                </c:pt>
              </c:strCache>
            </c:strRef>
          </c:tx>
          <c:spPr>
            <a:ln w="19050" cap="rnd">
              <a:noFill/>
              <a:round/>
            </a:ln>
            <a:effectLst/>
          </c:spPr>
          <c:marker>
            <c:symbol val="circle"/>
            <c:size val="5"/>
            <c:spPr>
              <a:solidFill>
                <a:schemeClr val="accent1"/>
              </a:solidFill>
              <a:ln w="9525">
                <a:solidFill>
                  <a:schemeClr val="accent1"/>
                </a:solidFill>
              </a:ln>
              <a:effectLst/>
            </c:spPr>
          </c:marker>
          <c:xVal>
            <c:numRef>
              <c:f>'Calculs Age atteint'!$B$4:$B$38</c:f>
              <c:numCache>
                <c:formatCode>General</c:formatCode>
                <c:ptCount val="3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numCache>
            </c:numRef>
          </c:xVal>
          <c:yVal>
            <c:numRef>
              <c:f>'Calculs Age atteint'!$K$4:$K$38</c:f>
              <c:numCache>
                <c:formatCode>0.00</c:formatCode>
                <c:ptCount val="35"/>
                <c:pt idx="0">
                  <c:v>2.5402244542327762E-3</c:v>
                </c:pt>
                <c:pt idx="1">
                  <c:v>2.5017512258581009E-3</c:v>
                </c:pt>
                <c:pt idx="2">
                  <c:v>1.3134563604124253E-2</c:v>
                </c:pt>
                <c:pt idx="3">
                  <c:v>0.90826041727173357</c:v>
                </c:pt>
                <c:pt idx="4">
                  <c:v>2.7763052186886878</c:v>
                </c:pt>
                <c:pt idx="5">
                  <c:v>4.434877608194788</c:v>
                </c:pt>
                <c:pt idx="6">
                  <c:v>7.0607111262521087</c:v>
                </c:pt>
                <c:pt idx="7">
                  <c:v>10.295999341782352</c:v>
                </c:pt>
                <c:pt idx="8">
                  <c:v>14.333560804849427</c:v>
                </c:pt>
                <c:pt idx="9">
                  <c:v>18.846745623689298</c:v>
                </c:pt>
                <c:pt idx="10">
                  <c:v>24.631714482019877</c:v>
                </c:pt>
                <c:pt idx="11">
                  <c:v>28.380369008382701</c:v>
                </c:pt>
                <c:pt idx="12">
                  <c:v>32.193085548551522</c:v>
                </c:pt>
                <c:pt idx="13">
                  <c:v>33.247008670222627</c:v>
                </c:pt>
                <c:pt idx="14">
                  <c:v>32.239320247312541</c:v>
                </c:pt>
                <c:pt idx="15">
                  <c:v>30.394448302555563</c:v>
                </c:pt>
                <c:pt idx="16">
                  <c:v>27.405809692140238</c:v>
                </c:pt>
                <c:pt idx="17">
                  <c:v>23.962760879831993</c:v>
                </c:pt>
                <c:pt idx="18">
                  <c:v>21.091373970479687</c:v>
                </c:pt>
                <c:pt idx="19">
                  <c:v>18.67698329442295</c:v>
                </c:pt>
                <c:pt idx="20">
                  <c:v>17.338513382581613</c:v>
                </c:pt>
                <c:pt idx="21">
                  <c:v>15.675428614070109</c:v>
                </c:pt>
                <c:pt idx="22">
                  <c:v>14.305845549989302</c:v>
                </c:pt>
                <c:pt idx="23">
                  <c:v>12.539784378105697</c:v>
                </c:pt>
                <c:pt idx="24">
                  <c:v>11.825394431204561</c:v>
                </c:pt>
                <c:pt idx="25">
                  <c:v>12.478776062738087</c:v>
                </c:pt>
                <c:pt idx="26">
                  <c:v>10.061374887629617</c:v>
                </c:pt>
                <c:pt idx="27">
                  <c:v>8.9677782876108196</c:v>
                </c:pt>
                <c:pt idx="28">
                  <c:v>8.3918787110577728</c:v>
                </c:pt>
                <c:pt idx="29">
                  <c:v>7.8882038200846312</c:v>
                </c:pt>
                <c:pt idx="30">
                  <c:v>7.3305489815971061</c:v>
                </c:pt>
                <c:pt idx="31">
                  <c:v>6.7755330733673427</c:v>
                </c:pt>
                <c:pt idx="32">
                  <c:v>6.4710071489221832</c:v>
                </c:pt>
                <c:pt idx="33">
                  <c:v>6.0681814526413014</c:v>
                </c:pt>
                <c:pt idx="34">
                  <c:v>5.9897806442074915</c:v>
                </c:pt>
              </c:numCache>
            </c:numRef>
          </c:yVal>
          <c:smooth val="1"/>
          <c:extLst>
            <c:ext xmlns:c16="http://schemas.microsoft.com/office/drawing/2014/chart" uri="{C3380CC4-5D6E-409C-BE32-E72D297353CC}">
              <c16:uniqueId val="{00000000-DF65-43B7-B884-66B1A99620F1}"/>
            </c:ext>
          </c:extLst>
        </c:ser>
        <c:dLbls>
          <c:showLegendKey val="0"/>
          <c:showVal val="0"/>
          <c:showCatName val="0"/>
          <c:showSerName val="0"/>
          <c:showPercent val="0"/>
          <c:showBubbleSize val="0"/>
        </c:dLbls>
        <c:axId val="1517761167"/>
        <c:axId val="1517762415"/>
      </c:scatterChart>
      <c:valAx>
        <c:axId val="1517761167"/>
        <c:scaling>
          <c:orientation val="minMax"/>
          <c:min val="15"/>
        </c:scaling>
        <c:delete val="0"/>
        <c:axPos val="b"/>
        <c:majorGridlines>
          <c:spPr>
            <a:ln w="9525" cap="flat" cmpd="sng" algn="ctr">
              <a:solidFill>
                <a:schemeClr val="tx1">
                  <a:lumMod val="15000"/>
                  <a:lumOff val="85000"/>
                </a:schemeClr>
              </a:solidFill>
              <a:round/>
            </a:ln>
            <a:effectLst/>
          </c:spPr>
        </c:majorGridlines>
        <c:title>
          <c:tx>
            <c:strRef>
              <c:f>'Calculs Age atteint'!$B$2:$B$3</c:f>
              <c:strCache>
                <c:ptCount val="2"/>
                <c:pt idx="0">
                  <c:v>Age</c:v>
                </c:pt>
                <c:pt idx="1">
                  <c:v>révolu</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7762415"/>
        <c:crosses val="autoZero"/>
        <c:crossBetween val="midCat"/>
      </c:valAx>
      <c:valAx>
        <c:axId val="1517762415"/>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'Calculs Age atteint'!$K$2</c:f>
              <c:strCache>
                <c:ptCount val="1"/>
                <c:pt idx="0">
                  <c:v>Taux 2 cat.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776116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strRef>
              <c:f>'Calculs Age atteint'!$L$3</c:f>
              <c:strCache>
                <c:ptCount val="1"/>
                <c:pt idx="0">
                  <c:v>Primo-nuptialité</c:v>
                </c:pt>
              </c:strCache>
            </c:strRef>
          </c:tx>
          <c:spPr>
            <a:ln w="25400" cap="rnd">
              <a:noFill/>
              <a:round/>
            </a:ln>
            <a:effectLst/>
          </c:spPr>
          <c:marker>
            <c:symbol val="circle"/>
            <c:size val="5"/>
            <c:spPr>
              <a:solidFill>
                <a:schemeClr val="accent1"/>
              </a:solidFill>
              <a:ln w="9525">
                <a:solidFill>
                  <a:schemeClr val="accent1"/>
                </a:solidFill>
              </a:ln>
              <a:effectLst/>
            </c:spPr>
          </c:marker>
          <c:xVal>
            <c:numRef>
              <c:f>'Calculs Age atteint'!$B$4:$B$38</c:f>
              <c:numCache>
                <c:formatCode>General</c:formatCode>
                <c:ptCount val="3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numCache>
            </c:numRef>
          </c:xVal>
          <c:yVal>
            <c:numRef>
              <c:f>'Calculs Age atteint'!$L$4:$L$38</c:f>
              <c:numCache>
                <c:formatCode>0.00</c:formatCode>
                <c:ptCount val="35"/>
                <c:pt idx="0">
                  <c:v>2.5402244542327762E-3</c:v>
                </c:pt>
                <c:pt idx="1">
                  <c:v>2.5017512258581009E-3</c:v>
                </c:pt>
                <c:pt idx="2">
                  <c:v>1.3134563604124253E-2</c:v>
                </c:pt>
                <c:pt idx="3">
                  <c:v>0.90826041727173357</c:v>
                </c:pt>
                <c:pt idx="4">
                  <c:v>2.7763052186886878</c:v>
                </c:pt>
                <c:pt idx="5">
                  <c:v>4.4186524462135877</c:v>
                </c:pt>
                <c:pt idx="6">
                  <c:v>7.0167533916139631</c:v>
                </c:pt>
                <c:pt idx="7">
                  <c:v>10.205210700576224</c:v>
                </c:pt>
                <c:pt idx="8">
                  <c:v>14.145111599048617</c:v>
                </c:pt>
                <c:pt idx="9">
                  <c:v>18.51000104034912</c:v>
                </c:pt>
                <c:pt idx="10">
                  <c:v>24.19079975979615</c:v>
                </c:pt>
                <c:pt idx="11">
                  <c:v>27.757760091563252</c:v>
                </c:pt>
                <c:pt idx="12">
                  <c:v>31.460832267092641</c:v>
                </c:pt>
                <c:pt idx="13">
                  <c:v>32.307391313301892</c:v>
                </c:pt>
                <c:pt idx="14">
                  <c:v>31.023655760516643</c:v>
                </c:pt>
                <c:pt idx="15">
                  <c:v>28.816356399859615</c:v>
                </c:pt>
                <c:pt idx="16">
                  <c:v>25.770647973398042</c:v>
                </c:pt>
                <c:pt idx="17">
                  <c:v>22.038505210060389</c:v>
                </c:pt>
                <c:pt idx="18">
                  <c:v>18.861750672818633</c:v>
                </c:pt>
                <c:pt idx="19">
                  <c:v>16.361477049246922</c:v>
                </c:pt>
                <c:pt idx="20">
                  <c:v>15.006073324164268</c:v>
                </c:pt>
                <c:pt idx="21">
                  <c:v>12.912057160979796</c:v>
                </c:pt>
                <c:pt idx="22">
                  <c:v>11.460416067208207</c:v>
                </c:pt>
                <c:pt idx="23">
                  <c:v>9.6841151828508885</c:v>
                </c:pt>
                <c:pt idx="24">
                  <c:v>8.7559202389212345</c:v>
                </c:pt>
                <c:pt idx="25">
                  <c:v>9.3321106290505291</c:v>
                </c:pt>
                <c:pt idx="26">
                  <c:v>7.1190863129743658</c:v>
                </c:pt>
                <c:pt idx="27">
                  <c:v>5.8533059766961388</c:v>
                </c:pt>
                <c:pt idx="28">
                  <c:v>5.3533623700427464</c:v>
                </c:pt>
                <c:pt idx="29">
                  <c:v>4.9144324832752897</c:v>
                </c:pt>
                <c:pt idx="30">
                  <c:v>4.3118266929575713</c:v>
                </c:pt>
                <c:pt idx="31">
                  <c:v>3.6645263904640979</c:v>
                </c:pt>
                <c:pt idx="32">
                  <c:v>3.3165338227103818</c:v>
                </c:pt>
                <c:pt idx="33">
                  <c:v>3.0857885993552703</c:v>
                </c:pt>
                <c:pt idx="34">
                  <c:v>2.9544656552030011</c:v>
                </c:pt>
              </c:numCache>
            </c:numRef>
          </c:yVal>
          <c:smooth val="1"/>
          <c:extLst>
            <c:ext xmlns:c16="http://schemas.microsoft.com/office/drawing/2014/chart" uri="{C3380CC4-5D6E-409C-BE32-E72D297353CC}">
              <c16:uniqueId val="{00000000-B0F3-4E45-8441-11D9114A1E57}"/>
            </c:ext>
          </c:extLst>
        </c:ser>
        <c:dLbls>
          <c:showLegendKey val="0"/>
          <c:showVal val="0"/>
          <c:showCatName val="0"/>
          <c:showSerName val="0"/>
          <c:showPercent val="0"/>
          <c:showBubbleSize val="0"/>
        </c:dLbls>
        <c:axId val="1517761167"/>
        <c:axId val="1517762415"/>
      </c:scatterChart>
      <c:valAx>
        <c:axId val="1517761167"/>
        <c:scaling>
          <c:orientation val="minMax"/>
          <c:min val="15"/>
        </c:scaling>
        <c:delete val="0"/>
        <c:axPos val="b"/>
        <c:majorGridlines>
          <c:spPr>
            <a:ln w="9525" cap="flat" cmpd="sng" algn="ctr">
              <a:solidFill>
                <a:schemeClr val="tx1">
                  <a:lumMod val="15000"/>
                  <a:lumOff val="85000"/>
                </a:schemeClr>
              </a:solidFill>
              <a:round/>
            </a:ln>
            <a:effectLst/>
          </c:spPr>
        </c:majorGridlines>
        <c:title>
          <c:tx>
            <c:strRef>
              <c:f>'Calculs Age atteint'!$B$2:$B$3</c:f>
              <c:strCache>
                <c:ptCount val="2"/>
                <c:pt idx="0">
                  <c:v>Age</c:v>
                </c:pt>
                <c:pt idx="1">
                  <c:v>révolu</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7762415"/>
        <c:crosses val="autoZero"/>
        <c:crossBetween val="midCat"/>
      </c:valAx>
      <c:valAx>
        <c:axId val="1517762415"/>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'Calculs Age atteint'!$K$2</c:f>
              <c:strCache>
                <c:ptCount val="1"/>
                <c:pt idx="0">
                  <c:v>Taux 2 cat.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776116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15</xdr:col>
      <xdr:colOff>428625</xdr:colOff>
      <xdr:row>2</xdr:row>
      <xdr:rowOff>12700</xdr:rowOff>
    </xdr:from>
    <xdr:to>
      <xdr:col>20</xdr:col>
      <xdr:colOff>711200</xdr:colOff>
      <xdr:row>25</xdr:row>
      <xdr:rowOff>133350</xdr:rowOff>
    </xdr:to>
    <xdr:graphicFrame macro="">
      <xdr:nvGraphicFramePr>
        <xdr:cNvPr id="2" name="Graphique 1">
          <a:extLst>
            <a:ext uri="{FF2B5EF4-FFF2-40B4-BE49-F238E27FC236}">
              <a16:creationId xmlns:a16="http://schemas.microsoft.com/office/drawing/2014/main" id="{A1B3FA2D-5F3C-4167-89A7-035DFD54F1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12700</xdr:colOff>
      <xdr:row>1</xdr:row>
      <xdr:rowOff>177800</xdr:rowOff>
    </xdr:from>
    <xdr:to>
      <xdr:col>26</xdr:col>
      <xdr:colOff>295275</xdr:colOff>
      <xdr:row>25</xdr:row>
      <xdr:rowOff>114300</xdr:rowOff>
    </xdr:to>
    <xdr:graphicFrame macro="">
      <xdr:nvGraphicFramePr>
        <xdr:cNvPr id="3" name="Graphique 2">
          <a:extLst>
            <a:ext uri="{FF2B5EF4-FFF2-40B4-BE49-F238E27FC236}">
              <a16:creationId xmlns:a16="http://schemas.microsoft.com/office/drawing/2014/main" id="{3E4A0944-0A63-4129-9DDE-435513663F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428625</xdr:colOff>
      <xdr:row>2</xdr:row>
      <xdr:rowOff>12700</xdr:rowOff>
    </xdr:from>
    <xdr:to>
      <xdr:col>19</xdr:col>
      <xdr:colOff>711200</xdr:colOff>
      <xdr:row>25</xdr:row>
      <xdr:rowOff>133350</xdr:rowOff>
    </xdr:to>
    <xdr:graphicFrame macro="">
      <xdr:nvGraphicFramePr>
        <xdr:cNvPr id="2" name="Graphique 1">
          <a:extLst>
            <a:ext uri="{FF2B5EF4-FFF2-40B4-BE49-F238E27FC236}">
              <a16:creationId xmlns:a16="http://schemas.microsoft.com/office/drawing/2014/main" id="{FE015D4C-29AB-49B4-96A3-1DDD78084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12700</xdr:colOff>
      <xdr:row>1</xdr:row>
      <xdr:rowOff>177800</xdr:rowOff>
    </xdr:from>
    <xdr:to>
      <xdr:col>25</xdr:col>
      <xdr:colOff>295275</xdr:colOff>
      <xdr:row>25</xdr:row>
      <xdr:rowOff>114300</xdr:rowOff>
    </xdr:to>
    <xdr:graphicFrame macro="">
      <xdr:nvGraphicFramePr>
        <xdr:cNvPr id="3" name="Graphique 2">
          <a:extLst>
            <a:ext uri="{FF2B5EF4-FFF2-40B4-BE49-F238E27FC236}">
              <a16:creationId xmlns:a16="http://schemas.microsoft.com/office/drawing/2014/main" id="{98AB90D0-3AA3-4C28-A8E6-C509A670E5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152BD-638E-41EC-919C-02F2E2363157}">
  <dimension ref="A1:M133"/>
  <sheetViews>
    <sheetView tabSelected="1" workbookViewId="0">
      <selection activeCell="C19" sqref="C19"/>
    </sheetView>
  </sheetViews>
  <sheetFormatPr baseColWidth="10" defaultRowHeight="14.5" x14ac:dyDescent="0.35"/>
  <cols>
    <col min="1" max="13" width="10.81640625" style="2" customWidth="1"/>
  </cols>
  <sheetData>
    <row r="1" spans="1:13" x14ac:dyDescent="0.35">
      <c r="A1" s="1" t="s">
        <v>0</v>
      </c>
    </row>
    <row r="2" spans="1:13" ht="15" thickBot="1" x14ac:dyDescent="0.4"/>
    <row r="3" spans="1:13" x14ac:dyDescent="0.35">
      <c r="A3" s="3"/>
      <c r="B3" s="4"/>
      <c r="C3" s="5"/>
      <c r="D3" s="6" t="s">
        <v>1</v>
      </c>
      <c r="E3" s="4"/>
      <c r="F3" s="4"/>
      <c r="G3" s="4"/>
      <c r="H3" s="5"/>
      <c r="I3" s="6" t="s">
        <v>2</v>
      </c>
      <c r="J3" s="4"/>
      <c r="K3" s="4"/>
      <c r="L3" s="4"/>
      <c r="M3" s="7"/>
    </row>
    <row r="4" spans="1:13" ht="37.5" x14ac:dyDescent="0.35">
      <c r="A4" s="8" t="s">
        <v>3</v>
      </c>
      <c r="B4" s="9" t="s">
        <v>4</v>
      </c>
      <c r="C4" s="10" t="s">
        <v>5</v>
      </c>
      <c r="D4" s="10" t="s">
        <v>6</v>
      </c>
      <c r="E4" s="10" t="s">
        <v>7</v>
      </c>
      <c r="F4" s="10" t="s">
        <v>8</v>
      </c>
      <c r="G4" s="10" t="s">
        <v>9</v>
      </c>
      <c r="H4" s="10" t="s">
        <v>10</v>
      </c>
      <c r="I4" s="10" t="s">
        <v>6</v>
      </c>
      <c r="J4" s="10" t="s">
        <v>7</v>
      </c>
      <c r="K4" s="10" t="s">
        <v>11</v>
      </c>
      <c r="L4" s="10" t="s">
        <v>12</v>
      </c>
      <c r="M4" s="11" t="s">
        <v>13</v>
      </c>
    </row>
    <row r="5" spans="1:13" x14ac:dyDescent="0.35">
      <c r="A5" s="12">
        <v>2015</v>
      </c>
      <c r="B5" s="13">
        <v>0</v>
      </c>
      <c r="C5" s="14">
        <v>719056</v>
      </c>
      <c r="D5" s="14">
        <v>367606</v>
      </c>
      <c r="E5" s="14">
        <v>367606</v>
      </c>
      <c r="F5" s="14">
        <v>0</v>
      </c>
      <c r="G5" s="14">
        <v>0</v>
      </c>
      <c r="H5" s="14">
        <v>0</v>
      </c>
      <c r="I5" s="14">
        <v>351450</v>
      </c>
      <c r="J5" s="14">
        <v>351450</v>
      </c>
      <c r="K5" s="14">
        <v>0</v>
      </c>
      <c r="L5" s="14">
        <v>0</v>
      </c>
      <c r="M5" s="15">
        <v>0</v>
      </c>
    </row>
    <row r="6" spans="1:13" x14ac:dyDescent="0.35">
      <c r="A6" s="12">
        <v>2014</v>
      </c>
      <c r="B6" s="13">
        <v>1</v>
      </c>
      <c r="C6" s="14">
        <v>741330</v>
      </c>
      <c r="D6" s="14">
        <v>376739</v>
      </c>
      <c r="E6" s="14">
        <v>376739</v>
      </c>
      <c r="F6" s="14">
        <v>0</v>
      </c>
      <c r="G6" s="14">
        <v>0</v>
      </c>
      <c r="H6" s="14">
        <v>0</v>
      </c>
      <c r="I6" s="14">
        <v>364591</v>
      </c>
      <c r="J6" s="14">
        <v>364591</v>
      </c>
      <c r="K6" s="14">
        <v>0</v>
      </c>
      <c r="L6" s="14">
        <v>0</v>
      </c>
      <c r="M6" s="15">
        <v>0</v>
      </c>
    </row>
    <row r="7" spans="1:13" x14ac:dyDescent="0.35">
      <c r="A7" s="12">
        <v>2013</v>
      </c>
      <c r="B7" s="13">
        <v>2</v>
      </c>
      <c r="C7" s="14">
        <v>750605</v>
      </c>
      <c r="D7" s="14">
        <v>384117</v>
      </c>
      <c r="E7" s="14">
        <v>384117</v>
      </c>
      <c r="F7" s="14">
        <v>0</v>
      </c>
      <c r="G7" s="14">
        <v>0</v>
      </c>
      <c r="H7" s="14">
        <v>0</v>
      </c>
      <c r="I7" s="14">
        <v>366488</v>
      </c>
      <c r="J7" s="14">
        <v>366488</v>
      </c>
      <c r="K7" s="14">
        <v>0</v>
      </c>
      <c r="L7" s="14">
        <v>0</v>
      </c>
      <c r="M7" s="15">
        <v>0</v>
      </c>
    </row>
    <row r="8" spans="1:13" x14ac:dyDescent="0.35">
      <c r="A8" s="12">
        <v>2012</v>
      </c>
      <c r="B8" s="13">
        <v>3</v>
      </c>
      <c r="C8" s="14">
        <v>768817</v>
      </c>
      <c r="D8" s="14">
        <v>394457</v>
      </c>
      <c r="E8" s="14">
        <v>394457</v>
      </c>
      <c r="F8" s="14">
        <v>0</v>
      </c>
      <c r="G8" s="14">
        <v>0</v>
      </c>
      <c r="H8" s="14">
        <v>0</v>
      </c>
      <c r="I8" s="14">
        <v>374360</v>
      </c>
      <c r="J8" s="14">
        <v>374360</v>
      </c>
      <c r="K8" s="14">
        <v>0</v>
      </c>
      <c r="L8" s="14">
        <v>0</v>
      </c>
      <c r="M8" s="15">
        <v>0</v>
      </c>
    </row>
    <row r="9" spans="1:13" x14ac:dyDescent="0.35">
      <c r="A9" s="12">
        <v>2011</v>
      </c>
      <c r="B9" s="13">
        <v>4</v>
      </c>
      <c r="C9" s="14">
        <v>779322</v>
      </c>
      <c r="D9" s="14">
        <v>397360</v>
      </c>
      <c r="E9" s="14">
        <v>397360</v>
      </c>
      <c r="F9" s="14">
        <v>0</v>
      </c>
      <c r="G9" s="14">
        <v>0</v>
      </c>
      <c r="H9" s="14">
        <v>0</v>
      </c>
      <c r="I9" s="14">
        <v>381962</v>
      </c>
      <c r="J9" s="14">
        <v>381962</v>
      </c>
      <c r="K9" s="14">
        <v>0</v>
      </c>
      <c r="L9" s="14">
        <v>0</v>
      </c>
      <c r="M9" s="15">
        <v>0</v>
      </c>
    </row>
    <row r="10" spans="1:13" x14ac:dyDescent="0.35">
      <c r="A10" s="12">
        <v>2010</v>
      </c>
      <c r="B10" s="13">
        <v>5</v>
      </c>
      <c r="C10" s="14">
        <v>802045</v>
      </c>
      <c r="D10" s="14">
        <v>409208</v>
      </c>
      <c r="E10" s="14">
        <v>409208</v>
      </c>
      <c r="F10" s="14">
        <v>0</v>
      </c>
      <c r="G10" s="14">
        <v>0</v>
      </c>
      <c r="H10" s="14">
        <v>0</v>
      </c>
      <c r="I10" s="14">
        <v>392837</v>
      </c>
      <c r="J10" s="14">
        <v>392837</v>
      </c>
      <c r="K10" s="14">
        <v>0</v>
      </c>
      <c r="L10" s="14">
        <v>0</v>
      </c>
      <c r="M10" s="15">
        <v>0</v>
      </c>
    </row>
    <row r="11" spans="1:13" x14ac:dyDescent="0.35">
      <c r="A11" s="12">
        <v>2009</v>
      </c>
      <c r="B11" s="13">
        <v>6</v>
      </c>
      <c r="C11" s="14">
        <v>796940</v>
      </c>
      <c r="D11" s="14">
        <v>407997</v>
      </c>
      <c r="E11" s="14">
        <v>407997</v>
      </c>
      <c r="F11" s="14">
        <v>0</v>
      </c>
      <c r="G11" s="14">
        <v>0</v>
      </c>
      <c r="H11" s="14">
        <v>0</v>
      </c>
      <c r="I11" s="14">
        <v>388943</v>
      </c>
      <c r="J11" s="14">
        <v>388943</v>
      </c>
      <c r="K11" s="14">
        <v>0</v>
      </c>
      <c r="L11" s="14">
        <v>0</v>
      </c>
      <c r="M11" s="15">
        <v>0</v>
      </c>
    </row>
    <row r="12" spans="1:13" x14ac:dyDescent="0.35">
      <c r="A12" s="12">
        <v>2008</v>
      </c>
      <c r="B12" s="13">
        <v>7</v>
      </c>
      <c r="C12" s="14">
        <v>802825</v>
      </c>
      <c r="D12" s="14">
        <v>411346</v>
      </c>
      <c r="E12" s="14">
        <v>411346</v>
      </c>
      <c r="F12" s="14">
        <v>0</v>
      </c>
      <c r="G12" s="14">
        <v>0</v>
      </c>
      <c r="H12" s="14">
        <v>0</v>
      </c>
      <c r="I12" s="14">
        <v>391479</v>
      </c>
      <c r="J12" s="14">
        <v>391479</v>
      </c>
      <c r="K12" s="14">
        <v>0</v>
      </c>
      <c r="L12" s="14">
        <v>0</v>
      </c>
      <c r="M12" s="15">
        <v>0</v>
      </c>
    </row>
    <row r="13" spans="1:13" x14ac:dyDescent="0.35">
      <c r="A13" s="12">
        <v>2007</v>
      </c>
      <c r="B13" s="13">
        <v>8</v>
      </c>
      <c r="C13" s="14">
        <v>797236</v>
      </c>
      <c r="D13" s="14">
        <v>408094</v>
      </c>
      <c r="E13" s="14">
        <v>408094</v>
      </c>
      <c r="F13" s="14">
        <v>0</v>
      </c>
      <c r="G13" s="14">
        <v>0</v>
      </c>
      <c r="H13" s="14">
        <v>0</v>
      </c>
      <c r="I13" s="14">
        <v>389142</v>
      </c>
      <c r="J13" s="14">
        <v>389142</v>
      </c>
      <c r="K13" s="14">
        <v>0</v>
      </c>
      <c r="L13" s="14">
        <v>0</v>
      </c>
      <c r="M13" s="15">
        <v>0</v>
      </c>
    </row>
    <row r="14" spans="1:13" x14ac:dyDescent="0.35">
      <c r="A14" s="12">
        <v>2006</v>
      </c>
      <c r="B14" s="13">
        <v>9</v>
      </c>
      <c r="C14" s="14">
        <v>812139</v>
      </c>
      <c r="D14" s="14">
        <v>415194</v>
      </c>
      <c r="E14" s="14">
        <v>415194</v>
      </c>
      <c r="F14" s="14">
        <v>0</v>
      </c>
      <c r="G14" s="14">
        <v>0</v>
      </c>
      <c r="H14" s="14">
        <v>0</v>
      </c>
      <c r="I14" s="14">
        <v>396945</v>
      </c>
      <c r="J14" s="14">
        <v>396945</v>
      </c>
      <c r="K14" s="14">
        <v>0</v>
      </c>
      <c r="L14" s="14">
        <v>0</v>
      </c>
      <c r="M14" s="15">
        <v>0</v>
      </c>
    </row>
    <row r="15" spans="1:13" x14ac:dyDescent="0.35">
      <c r="A15" s="12">
        <v>2005</v>
      </c>
      <c r="B15" s="13">
        <v>10</v>
      </c>
      <c r="C15" s="14">
        <v>793595</v>
      </c>
      <c r="D15" s="14">
        <v>405841</v>
      </c>
      <c r="E15" s="14">
        <v>405841</v>
      </c>
      <c r="F15" s="14">
        <v>0</v>
      </c>
      <c r="G15" s="14">
        <v>0</v>
      </c>
      <c r="H15" s="14">
        <v>0</v>
      </c>
      <c r="I15" s="14">
        <v>387754</v>
      </c>
      <c r="J15" s="14">
        <v>387754</v>
      </c>
      <c r="K15" s="14">
        <v>0</v>
      </c>
      <c r="L15" s="14">
        <v>0</v>
      </c>
      <c r="M15" s="15">
        <v>0</v>
      </c>
    </row>
    <row r="16" spans="1:13" x14ac:dyDescent="0.35">
      <c r="A16" s="12">
        <v>2004</v>
      </c>
      <c r="B16" s="13">
        <v>11</v>
      </c>
      <c r="C16" s="14">
        <v>790311</v>
      </c>
      <c r="D16" s="14">
        <v>403823</v>
      </c>
      <c r="E16" s="14">
        <v>403823</v>
      </c>
      <c r="F16" s="14">
        <v>0</v>
      </c>
      <c r="G16" s="14">
        <v>0</v>
      </c>
      <c r="H16" s="14">
        <v>0</v>
      </c>
      <c r="I16" s="14">
        <v>386488</v>
      </c>
      <c r="J16" s="14">
        <v>386488</v>
      </c>
      <c r="K16" s="14">
        <v>0</v>
      </c>
      <c r="L16" s="14">
        <v>0</v>
      </c>
      <c r="M16" s="15">
        <v>0</v>
      </c>
    </row>
    <row r="17" spans="1:13" x14ac:dyDescent="0.35">
      <c r="A17" s="12">
        <v>2003</v>
      </c>
      <c r="B17" s="13">
        <v>12</v>
      </c>
      <c r="C17" s="14">
        <v>787157</v>
      </c>
      <c r="D17" s="14">
        <v>402157</v>
      </c>
      <c r="E17" s="14">
        <v>402157</v>
      </c>
      <c r="F17" s="14">
        <v>0</v>
      </c>
      <c r="G17" s="14">
        <v>0</v>
      </c>
      <c r="H17" s="14">
        <v>0</v>
      </c>
      <c r="I17" s="14">
        <v>385000</v>
      </c>
      <c r="J17" s="14">
        <v>385000</v>
      </c>
      <c r="K17" s="14">
        <v>0</v>
      </c>
      <c r="L17" s="14">
        <v>0</v>
      </c>
      <c r="M17" s="15">
        <v>0</v>
      </c>
    </row>
    <row r="18" spans="1:13" x14ac:dyDescent="0.35">
      <c r="A18" s="12">
        <v>2002</v>
      </c>
      <c r="B18" s="13">
        <v>13</v>
      </c>
      <c r="C18" s="14">
        <v>790044</v>
      </c>
      <c r="D18" s="14">
        <v>404617</v>
      </c>
      <c r="E18" s="14">
        <v>404617</v>
      </c>
      <c r="F18" s="14">
        <v>0</v>
      </c>
      <c r="G18" s="14">
        <v>0</v>
      </c>
      <c r="H18" s="14">
        <v>0</v>
      </c>
      <c r="I18" s="14">
        <v>385427</v>
      </c>
      <c r="J18" s="14">
        <v>385427</v>
      </c>
      <c r="K18" s="14">
        <v>0</v>
      </c>
      <c r="L18" s="14">
        <v>0</v>
      </c>
      <c r="M18" s="15">
        <v>0</v>
      </c>
    </row>
    <row r="19" spans="1:13" x14ac:dyDescent="0.35">
      <c r="A19" s="12">
        <v>2001</v>
      </c>
      <c r="B19" s="13">
        <v>14</v>
      </c>
      <c r="C19" s="14">
        <v>806703</v>
      </c>
      <c r="D19" s="14">
        <v>413765</v>
      </c>
      <c r="E19" s="14">
        <v>413765</v>
      </c>
      <c r="F19" s="14">
        <v>0</v>
      </c>
      <c r="G19" s="14">
        <v>0</v>
      </c>
      <c r="H19" s="14">
        <v>0</v>
      </c>
      <c r="I19" s="14">
        <v>392938</v>
      </c>
      <c r="J19" s="14">
        <v>392938</v>
      </c>
      <c r="K19" s="14">
        <v>0</v>
      </c>
      <c r="L19" s="14">
        <v>0</v>
      </c>
      <c r="M19" s="15">
        <v>0</v>
      </c>
    </row>
    <row r="20" spans="1:13" x14ac:dyDescent="0.35">
      <c r="A20" s="12">
        <v>2000</v>
      </c>
      <c r="B20" s="13">
        <v>15</v>
      </c>
      <c r="C20" s="14">
        <v>821553</v>
      </c>
      <c r="D20" s="14">
        <v>421444</v>
      </c>
      <c r="E20" s="14">
        <v>421444</v>
      </c>
      <c r="F20" s="14">
        <v>0</v>
      </c>
      <c r="G20" s="14">
        <v>0</v>
      </c>
      <c r="H20" s="14">
        <v>0</v>
      </c>
      <c r="I20" s="14">
        <v>400109</v>
      </c>
      <c r="J20" s="14">
        <v>400109</v>
      </c>
      <c r="K20" s="14">
        <v>0</v>
      </c>
      <c r="L20" s="14">
        <v>0</v>
      </c>
      <c r="M20" s="15">
        <v>0</v>
      </c>
    </row>
    <row r="21" spans="1:13" x14ac:dyDescent="0.35">
      <c r="A21" s="12">
        <v>1999</v>
      </c>
      <c r="B21" s="13">
        <v>16</v>
      </c>
      <c r="C21" s="14">
        <v>787468</v>
      </c>
      <c r="D21" s="14">
        <v>404522</v>
      </c>
      <c r="E21" s="14">
        <v>404522</v>
      </c>
      <c r="F21" s="14">
        <v>0</v>
      </c>
      <c r="G21" s="14">
        <v>0</v>
      </c>
      <c r="H21" s="14">
        <v>0</v>
      </c>
      <c r="I21" s="14">
        <v>382946</v>
      </c>
      <c r="J21" s="14">
        <v>382946</v>
      </c>
      <c r="K21" s="14">
        <v>0</v>
      </c>
      <c r="L21" s="14">
        <v>0</v>
      </c>
      <c r="M21" s="15">
        <v>0</v>
      </c>
    </row>
    <row r="22" spans="1:13" x14ac:dyDescent="0.35">
      <c r="A22" s="12">
        <v>1998</v>
      </c>
      <c r="B22" s="13">
        <v>17</v>
      </c>
      <c r="C22" s="14">
        <v>780381</v>
      </c>
      <c r="D22" s="14">
        <v>399470</v>
      </c>
      <c r="E22" s="14">
        <v>399470</v>
      </c>
      <c r="F22" s="14">
        <v>0</v>
      </c>
      <c r="G22" s="14">
        <v>0</v>
      </c>
      <c r="H22" s="14">
        <v>0</v>
      </c>
      <c r="I22" s="14">
        <v>380911</v>
      </c>
      <c r="J22" s="14">
        <v>380911</v>
      </c>
      <c r="K22" s="14">
        <v>0</v>
      </c>
      <c r="L22" s="14">
        <v>0</v>
      </c>
      <c r="M22" s="15">
        <v>0</v>
      </c>
    </row>
    <row r="23" spans="1:13" x14ac:dyDescent="0.35">
      <c r="A23" s="12">
        <v>1997</v>
      </c>
      <c r="B23" s="13">
        <v>18</v>
      </c>
      <c r="C23" s="14">
        <v>756623</v>
      </c>
      <c r="D23" s="14">
        <v>388283</v>
      </c>
      <c r="E23" s="14">
        <v>386611</v>
      </c>
      <c r="F23" s="14">
        <v>1482</v>
      </c>
      <c r="G23" s="14">
        <v>118</v>
      </c>
      <c r="H23" s="14">
        <v>72</v>
      </c>
      <c r="I23" s="14">
        <v>368340</v>
      </c>
      <c r="J23" s="14">
        <v>365723</v>
      </c>
      <c r="K23" s="14">
        <v>2395</v>
      </c>
      <c r="L23" s="14">
        <v>169</v>
      </c>
      <c r="M23" s="15">
        <v>53</v>
      </c>
    </row>
    <row r="24" spans="1:13" x14ac:dyDescent="0.35">
      <c r="A24" s="12">
        <v>1996</v>
      </c>
      <c r="B24" s="13">
        <v>19</v>
      </c>
      <c r="C24" s="14">
        <v>761376</v>
      </c>
      <c r="D24" s="14">
        <v>388628</v>
      </c>
      <c r="E24" s="14">
        <v>385821</v>
      </c>
      <c r="F24" s="14">
        <v>2416</v>
      </c>
      <c r="G24" s="14">
        <v>186</v>
      </c>
      <c r="H24" s="14">
        <v>205</v>
      </c>
      <c r="I24" s="14">
        <v>372748</v>
      </c>
      <c r="J24" s="14">
        <v>367553</v>
      </c>
      <c r="K24" s="14">
        <v>4790</v>
      </c>
      <c r="L24" s="14">
        <v>252</v>
      </c>
      <c r="M24" s="15">
        <v>153</v>
      </c>
    </row>
    <row r="25" spans="1:13" x14ac:dyDescent="0.35">
      <c r="A25" s="12">
        <v>1995</v>
      </c>
      <c r="B25" s="13">
        <v>20</v>
      </c>
      <c r="C25" s="14">
        <v>745736</v>
      </c>
      <c r="D25" s="14">
        <v>379841</v>
      </c>
      <c r="E25" s="14">
        <v>376963</v>
      </c>
      <c r="F25" s="14">
        <v>2480</v>
      </c>
      <c r="G25" s="14">
        <v>192</v>
      </c>
      <c r="H25" s="14">
        <v>206</v>
      </c>
      <c r="I25" s="14">
        <v>365895</v>
      </c>
      <c r="J25" s="14">
        <v>358256</v>
      </c>
      <c r="K25" s="14">
        <v>7409</v>
      </c>
      <c r="L25" s="14">
        <v>123</v>
      </c>
      <c r="M25" s="15">
        <v>107</v>
      </c>
    </row>
    <row r="26" spans="1:13" x14ac:dyDescent="0.35">
      <c r="A26" s="12">
        <v>1994</v>
      </c>
      <c r="B26" s="13">
        <v>21</v>
      </c>
      <c r="C26" s="14">
        <v>718819</v>
      </c>
      <c r="D26" s="14">
        <v>364570</v>
      </c>
      <c r="E26" s="14">
        <v>360311</v>
      </c>
      <c r="F26" s="14">
        <v>4027</v>
      </c>
      <c r="G26" s="14">
        <v>88</v>
      </c>
      <c r="H26" s="14">
        <v>144</v>
      </c>
      <c r="I26" s="14">
        <v>354249</v>
      </c>
      <c r="J26" s="14">
        <v>341697</v>
      </c>
      <c r="K26" s="14">
        <v>12161</v>
      </c>
      <c r="L26" s="14">
        <v>113</v>
      </c>
      <c r="M26" s="15">
        <v>278</v>
      </c>
    </row>
    <row r="27" spans="1:13" x14ac:dyDescent="0.35">
      <c r="A27" s="12">
        <v>1993</v>
      </c>
      <c r="B27" s="13">
        <v>22</v>
      </c>
      <c r="C27" s="14">
        <v>711465</v>
      </c>
      <c r="D27" s="14">
        <v>360120</v>
      </c>
      <c r="E27" s="14">
        <v>353552</v>
      </c>
      <c r="F27" s="14">
        <v>6398</v>
      </c>
      <c r="G27" s="14">
        <v>74</v>
      </c>
      <c r="H27" s="14">
        <v>96</v>
      </c>
      <c r="I27" s="14">
        <v>351345</v>
      </c>
      <c r="J27" s="14">
        <v>334471</v>
      </c>
      <c r="K27" s="14">
        <v>16338</v>
      </c>
      <c r="L27" s="14">
        <v>97</v>
      </c>
      <c r="M27" s="15">
        <v>439</v>
      </c>
    </row>
    <row r="28" spans="1:13" x14ac:dyDescent="0.35">
      <c r="A28" s="12">
        <v>1992</v>
      </c>
      <c r="B28" s="13">
        <v>23</v>
      </c>
      <c r="C28" s="14">
        <v>738250</v>
      </c>
      <c r="D28" s="14">
        <v>372613</v>
      </c>
      <c r="E28" s="14">
        <v>362302</v>
      </c>
      <c r="F28" s="14">
        <v>10199</v>
      </c>
      <c r="G28" s="14">
        <v>18</v>
      </c>
      <c r="H28" s="14">
        <v>94</v>
      </c>
      <c r="I28" s="14">
        <v>365637</v>
      </c>
      <c r="J28" s="14">
        <v>337753</v>
      </c>
      <c r="K28" s="14">
        <v>26724</v>
      </c>
      <c r="L28" s="14">
        <v>174</v>
      </c>
      <c r="M28" s="15">
        <v>986</v>
      </c>
    </row>
    <row r="29" spans="1:13" x14ac:dyDescent="0.35">
      <c r="A29" s="12">
        <v>1991</v>
      </c>
      <c r="B29" s="13">
        <v>24</v>
      </c>
      <c r="C29" s="14">
        <v>744142</v>
      </c>
      <c r="D29" s="14">
        <v>373577</v>
      </c>
      <c r="E29" s="14">
        <v>356569</v>
      </c>
      <c r="F29" s="14">
        <v>16728</v>
      </c>
      <c r="G29" s="14">
        <v>16</v>
      </c>
      <c r="H29" s="14">
        <v>264</v>
      </c>
      <c r="I29" s="14">
        <v>370565</v>
      </c>
      <c r="J29" s="14">
        <v>331711</v>
      </c>
      <c r="K29" s="14">
        <v>37008</v>
      </c>
      <c r="L29" s="14">
        <v>180</v>
      </c>
      <c r="M29" s="15">
        <v>1666</v>
      </c>
    </row>
    <row r="30" spans="1:13" x14ac:dyDescent="0.35">
      <c r="A30" s="12">
        <v>1990</v>
      </c>
      <c r="B30" s="13">
        <v>25</v>
      </c>
      <c r="C30" s="14">
        <v>755046</v>
      </c>
      <c r="D30" s="14">
        <v>376970</v>
      </c>
      <c r="E30" s="14">
        <v>352930</v>
      </c>
      <c r="F30" s="14">
        <v>23603</v>
      </c>
      <c r="G30" s="14">
        <v>13</v>
      </c>
      <c r="H30" s="14">
        <v>424</v>
      </c>
      <c r="I30" s="14">
        <v>378076</v>
      </c>
      <c r="J30" s="14">
        <v>324354</v>
      </c>
      <c r="K30" s="14">
        <v>51465</v>
      </c>
      <c r="L30" s="14">
        <v>182</v>
      </c>
      <c r="M30" s="15">
        <v>2075</v>
      </c>
    </row>
    <row r="31" spans="1:13" x14ac:dyDescent="0.35">
      <c r="A31" s="12">
        <v>1989</v>
      </c>
      <c r="B31" s="13">
        <v>26</v>
      </c>
      <c r="C31" s="14">
        <v>757118</v>
      </c>
      <c r="D31" s="14">
        <v>373989</v>
      </c>
      <c r="E31" s="14">
        <v>339580</v>
      </c>
      <c r="F31" s="14">
        <v>33415</v>
      </c>
      <c r="G31" s="14">
        <v>38</v>
      </c>
      <c r="H31" s="14">
        <v>956</v>
      </c>
      <c r="I31" s="14">
        <v>383129</v>
      </c>
      <c r="J31" s="14">
        <v>315309</v>
      </c>
      <c r="K31" s="14">
        <v>64556</v>
      </c>
      <c r="L31" s="14">
        <v>189</v>
      </c>
      <c r="M31" s="15">
        <v>3075</v>
      </c>
    </row>
    <row r="32" spans="1:13" x14ac:dyDescent="0.35">
      <c r="A32" s="12">
        <v>1988</v>
      </c>
      <c r="B32" s="13">
        <v>27</v>
      </c>
      <c r="C32" s="14">
        <v>763915</v>
      </c>
      <c r="D32" s="14">
        <v>377149</v>
      </c>
      <c r="E32" s="14">
        <v>328802</v>
      </c>
      <c r="F32" s="14">
        <v>46321</v>
      </c>
      <c r="G32" s="14">
        <v>48</v>
      </c>
      <c r="H32" s="14">
        <v>1978</v>
      </c>
      <c r="I32" s="14">
        <v>386766</v>
      </c>
      <c r="J32" s="14">
        <v>299870</v>
      </c>
      <c r="K32" s="14">
        <v>83033</v>
      </c>
      <c r="L32" s="14">
        <v>242</v>
      </c>
      <c r="M32" s="15">
        <v>3621</v>
      </c>
    </row>
    <row r="33" spans="1:13" x14ac:dyDescent="0.35">
      <c r="A33" s="12">
        <v>1987</v>
      </c>
      <c r="B33" s="13">
        <v>28</v>
      </c>
      <c r="C33" s="14">
        <v>768527</v>
      </c>
      <c r="D33" s="14">
        <v>377790</v>
      </c>
      <c r="E33" s="14">
        <v>314565</v>
      </c>
      <c r="F33" s="14">
        <v>60394</v>
      </c>
      <c r="G33" s="14">
        <v>59</v>
      </c>
      <c r="H33" s="14">
        <v>2772</v>
      </c>
      <c r="I33" s="14">
        <v>390737</v>
      </c>
      <c r="J33" s="14">
        <v>286451</v>
      </c>
      <c r="K33" s="14">
        <v>97135</v>
      </c>
      <c r="L33" s="14">
        <v>576</v>
      </c>
      <c r="M33" s="15">
        <v>6575</v>
      </c>
    </row>
    <row r="34" spans="1:13" x14ac:dyDescent="0.35">
      <c r="A34" s="12">
        <v>1986</v>
      </c>
      <c r="B34" s="13">
        <v>29</v>
      </c>
      <c r="C34" s="14">
        <v>782399</v>
      </c>
      <c r="D34" s="14">
        <v>382543</v>
      </c>
      <c r="E34" s="14">
        <v>303485</v>
      </c>
      <c r="F34" s="14">
        <v>74976</v>
      </c>
      <c r="G34" s="14">
        <v>41</v>
      </c>
      <c r="H34" s="14">
        <v>4041</v>
      </c>
      <c r="I34" s="14">
        <v>399856</v>
      </c>
      <c r="J34" s="14">
        <v>273455</v>
      </c>
      <c r="K34" s="14">
        <v>118090</v>
      </c>
      <c r="L34" s="14">
        <v>455</v>
      </c>
      <c r="M34" s="15">
        <v>7856</v>
      </c>
    </row>
    <row r="35" spans="1:13" x14ac:dyDescent="0.35">
      <c r="A35" s="12">
        <v>1985</v>
      </c>
      <c r="B35" s="13">
        <v>30</v>
      </c>
      <c r="C35" s="14">
        <v>781254</v>
      </c>
      <c r="D35" s="14">
        <v>382798</v>
      </c>
      <c r="E35" s="14">
        <v>286831</v>
      </c>
      <c r="F35" s="14">
        <v>90818</v>
      </c>
      <c r="G35" s="14">
        <v>42</v>
      </c>
      <c r="H35" s="14">
        <v>5107</v>
      </c>
      <c r="I35" s="14">
        <v>398456</v>
      </c>
      <c r="J35" s="14">
        <v>256639</v>
      </c>
      <c r="K35" s="14">
        <v>130798</v>
      </c>
      <c r="L35" s="14">
        <v>1018</v>
      </c>
      <c r="M35" s="15">
        <v>10001</v>
      </c>
    </row>
    <row r="36" spans="1:13" x14ac:dyDescent="0.35">
      <c r="A36" s="12">
        <v>1984</v>
      </c>
      <c r="B36" s="13">
        <v>31</v>
      </c>
      <c r="C36" s="14">
        <v>777265</v>
      </c>
      <c r="D36" s="14">
        <v>380679</v>
      </c>
      <c r="E36" s="14">
        <v>268688</v>
      </c>
      <c r="F36" s="14">
        <v>105056</v>
      </c>
      <c r="G36" s="14">
        <v>77</v>
      </c>
      <c r="H36" s="14">
        <v>6858</v>
      </c>
      <c r="I36" s="14">
        <v>396586</v>
      </c>
      <c r="J36" s="14">
        <v>238609</v>
      </c>
      <c r="K36" s="14">
        <v>144905</v>
      </c>
      <c r="L36" s="14">
        <v>835</v>
      </c>
      <c r="M36" s="15">
        <v>12237</v>
      </c>
    </row>
    <row r="37" spans="1:13" x14ac:dyDescent="0.35">
      <c r="A37" s="12">
        <v>1983</v>
      </c>
      <c r="B37" s="13">
        <v>32</v>
      </c>
      <c r="C37" s="14">
        <v>768991</v>
      </c>
      <c r="D37" s="14">
        <v>376134</v>
      </c>
      <c r="E37" s="14">
        <v>254230</v>
      </c>
      <c r="F37" s="14">
        <v>114734</v>
      </c>
      <c r="G37" s="14">
        <v>89</v>
      </c>
      <c r="H37" s="14">
        <v>7081</v>
      </c>
      <c r="I37" s="14">
        <v>392857</v>
      </c>
      <c r="J37" s="14">
        <v>223891</v>
      </c>
      <c r="K37" s="14">
        <v>154073</v>
      </c>
      <c r="L37" s="14">
        <v>1116</v>
      </c>
      <c r="M37" s="15">
        <v>13777</v>
      </c>
    </row>
    <row r="38" spans="1:13" x14ac:dyDescent="0.35">
      <c r="A38" s="12">
        <v>1982</v>
      </c>
      <c r="B38" s="13">
        <v>33</v>
      </c>
      <c r="C38" s="14">
        <v>818815</v>
      </c>
      <c r="D38" s="14">
        <v>401734</v>
      </c>
      <c r="E38" s="14">
        <v>257275</v>
      </c>
      <c r="F38" s="14">
        <v>134858</v>
      </c>
      <c r="G38" s="14">
        <v>89</v>
      </c>
      <c r="H38" s="14">
        <v>9512</v>
      </c>
      <c r="I38" s="14">
        <v>417081</v>
      </c>
      <c r="J38" s="14">
        <v>230101</v>
      </c>
      <c r="K38" s="14">
        <v>167935</v>
      </c>
      <c r="L38" s="14">
        <v>944</v>
      </c>
      <c r="M38" s="15">
        <v>18101</v>
      </c>
    </row>
    <row r="39" spans="1:13" x14ac:dyDescent="0.35">
      <c r="A39" s="12">
        <v>1981</v>
      </c>
      <c r="B39" s="13">
        <v>34</v>
      </c>
      <c r="C39" s="14">
        <v>827635</v>
      </c>
      <c r="D39" s="14">
        <v>406156</v>
      </c>
      <c r="E39" s="14">
        <v>249541</v>
      </c>
      <c r="F39" s="14">
        <v>146122</v>
      </c>
      <c r="G39" s="14">
        <v>107</v>
      </c>
      <c r="H39" s="14">
        <v>10386</v>
      </c>
      <c r="I39" s="14">
        <v>421479</v>
      </c>
      <c r="J39" s="14">
        <v>219320</v>
      </c>
      <c r="K39" s="14">
        <v>179784</v>
      </c>
      <c r="L39" s="14">
        <v>991</v>
      </c>
      <c r="M39" s="15">
        <v>21384</v>
      </c>
    </row>
    <row r="40" spans="1:13" x14ac:dyDescent="0.35">
      <c r="A40" s="12">
        <v>1980</v>
      </c>
      <c r="B40" s="13">
        <v>35</v>
      </c>
      <c r="C40" s="14">
        <v>839815</v>
      </c>
      <c r="D40" s="14">
        <v>411854</v>
      </c>
      <c r="E40" s="14">
        <v>235035</v>
      </c>
      <c r="F40" s="14">
        <v>162080</v>
      </c>
      <c r="G40" s="14">
        <v>286</v>
      </c>
      <c r="H40" s="14">
        <v>14453</v>
      </c>
      <c r="I40" s="14">
        <v>427961</v>
      </c>
      <c r="J40" s="14">
        <v>207697</v>
      </c>
      <c r="K40" s="14">
        <v>192448</v>
      </c>
      <c r="L40" s="14">
        <v>921</v>
      </c>
      <c r="M40" s="15">
        <v>26895</v>
      </c>
    </row>
    <row r="41" spans="1:13" x14ac:dyDescent="0.35">
      <c r="A41" s="12">
        <v>1979</v>
      </c>
      <c r="B41" s="13">
        <v>36</v>
      </c>
      <c r="C41" s="14">
        <v>796648</v>
      </c>
      <c r="D41" s="14">
        <v>391166</v>
      </c>
      <c r="E41" s="14">
        <v>210615</v>
      </c>
      <c r="F41" s="14">
        <v>164679</v>
      </c>
      <c r="G41" s="14">
        <v>433</v>
      </c>
      <c r="H41" s="14">
        <v>15439</v>
      </c>
      <c r="I41" s="14">
        <v>405482</v>
      </c>
      <c r="J41" s="14">
        <v>186412</v>
      </c>
      <c r="K41" s="14">
        <v>190256</v>
      </c>
      <c r="L41" s="14">
        <v>1040</v>
      </c>
      <c r="M41" s="15">
        <v>27774</v>
      </c>
    </row>
    <row r="42" spans="1:13" x14ac:dyDescent="0.35">
      <c r="A42" s="12">
        <v>1978</v>
      </c>
      <c r="B42" s="13">
        <v>37</v>
      </c>
      <c r="C42" s="14">
        <v>783361</v>
      </c>
      <c r="D42" s="14">
        <v>386638</v>
      </c>
      <c r="E42" s="14">
        <v>197583</v>
      </c>
      <c r="F42" s="14">
        <v>169335</v>
      </c>
      <c r="G42" s="14">
        <v>628</v>
      </c>
      <c r="H42" s="14">
        <v>19092</v>
      </c>
      <c r="I42" s="14">
        <v>396723</v>
      </c>
      <c r="J42" s="14">
        <v>173196</v>
      </c>
      <c r="K42" s="14">
        <v>192164</v>
      </c>
      <c r="L42" s="14">
        <v>1357</v>
      </c>
      <c r="M42" s="15">
        <v>30006</v>
      </c>
    </row>
    <row r="43" spans="1:13" x14ac:dyDescent="0.35">
      <c r="A43" s="12">
        <v>1977</v>
      </c>
      <c r="B43" s="13">
        <v>38</v>
      </c>
      <c r="C43" s="14">
        <v>789874</v>
      </c>
      <c r="D43" s="14">
        <v>392542</v>
      </c>
      <c r="E43" s="14">
        <v>190684</v>
      </c>
      <c r="F43" s="14">
        <v>179179</v>
      </c>
      <c r="G43" s="14">
        <v>1078</v>
      </c>
      <c r="H43" s="14">
        <v>21601</v>
      </c>
      <c r="I43" s="14">
        <v>397332</v>
      </c>
      <c r="J43" s="14">
        <v>167585</v>
      </c>
      <c r="K43" s="14">
        <v>197881</v>
      </c>
      <c r="L43" s="14">
        <v>1493</v>
      </c>
      <c r="M43" s="15">
        <v>30373</v>
      </c>
    </row>
    <row r="44" spans="1:13" x14ac:dyDescent="0.35">
      <c r="A44" s="12">
        <v>1976</v>
      </c>
      <c r="B44" s="13">
        <v>39</v>
      </c>
      <c r="C44" s="14">
        <v>769144</v>
      </c>
      <c r="D44" s="14">
        <v>380116</v>
      </c>
      <c r="E44" s="14">
        <v>175112</v>
      </c>
      <c r="F44" s="14">
        <v>180188</v>
      </c>
      <c r="G44" s="14">
        <v>870</v>
      </c>
      <c r="H44" s="14">
        <v>23946</v>
      </c>
      <c r="I44" s="14">
        <v>389028</v>
      </c>
      <c r="J44" s="14">
        <v>157309</v>
      </c>
      <c r="K44" s="14">
        <v>198276</v>
      </c>
      <c r="L44" s="14">
        <v>1902</v>
      </c>
      <c r="M44" s="15">
        <v>31541</v>
      </c>
    </row>
    <row r="45" spans="1:13" x14ac:dyDescent="0.35">
      <c r="A45" s="12">
        <v>1975</v>
      </c>
      <c r="B45" s="13">
        <v>40</v>
      </c>
      <c r="C45" s="14">
        <v>792642</v>
      </c>
      <c r="D45" s="14">
        <v>393844</v>
      </c>
      <c r="E45" s="14">
        <v>171791</v>
      </c>
      <c r="F45" s="14">
        <v>195620</v>
      </c>
      <c r="G45" s="14">
        <v>946</v>
      </c>
      <c r="H45" s="14">
        <v>25487</v>
      </c>
      <c r="I45" s="14">
        <v>398798</v>
      </c>
      <c r="J45" s="14">
        <v>151327</v>
      </c>
      <c r="K45" s="14">
        <v>209103</v>
      </c>
      <c r="L45" s="14">
        <v>1882</v>
      </c>
      <c r="M45" s="15">
        <v>36486</v>
      </c>
    </row>
    <row r="46" spans="1:13" x14ac:dyDescent="0.35">
      <c r="A46" s="12">
        <v>1974</v>
      </c>
      <c r="B46" s="13">
        <v>41</v>
      </c>
      <c r="C46" s="14">
        <v>835966</v>
      </c>
      <c r="D46" s="14">
        <v>415595</v>
      </c>
      <c r="E46" s="14">
        <v>178598</v>
      </c>
      <c r="F46" s="14">
        <v>206962</v>
      </c>
      <c r="G46" s="14">
        <v>989</v>
      </c>
      <c r="H46" s="14">
        <v>29046</v>
      </c>
      <c r="I46" s="14">
        <v>420371</v>
      </c>
      <c r="J46" s="14">
        <v>156581</v>
      </c>
      <c r="K46" s="14">
        <v>218855</v>
      </c>
      <c r="L46" s="14">
        <v>2664</v>
      </c>
      <c r="M46" s="15">
        <v>42271</v>
      </c>
    </row>
    <row r="47" spans="1:13" x14ac:dyDescent="0.35">
      <c r="A47" s="12">
        <v>1973</v>
      </c>
      <c r="B47" s="13">
        <v>42</v>
      </c>
      <c r="C47" s="14">
        <v>882534</v>
      </c>
      <c r="D47" s="14">
        <v>437415</v>
      </c>
      <c r="E47" s="14">
        <v>181140</v>
      </c>
      <c r="F47" s="14">
        <v>222763</v>
      </c>
      <c r="G47" s="14">
        <v>840</v>
      </c>
      <c r="H47" s="14">
        <v>32672</v>
      </c>
      <c r="I47" s="14">
        <v>445119</v>
      </c>
      <c r="J47" s="14">
        <v>154447</v>
      </c>
      <c r="K47" s="14">
        <v>237099</v>
      </c>
      <c r="L47" s="14">
        <v>3548</v>
      </c>
      <c r="M47" s="15">
        <v>50025</v>
      </c>
    </row>
    <row r="48" spans="1:13" x14ac:dyDescent="0.35">
      <c r="A48" s="12">
        <v>1972</v>
      </c>
      <c r="B48" s="13">
        <v>43</v>
      </c>
      <c r="C48" s="14">
        <v>902488</v>
      </c>
      <c r="D48" s="14">
        <v>448309</v>
      </c>
      <c r="E48" s="14">
        <v>181346</v>
      </c>
      <c r="F48" s="14">
        <v>229902</v>
      </c>
      <c r="G48" s="14">
        <v>825</v>
      </c>
      <c r="H48" s="14">
        <v>36236</v>
      </c>
      <c r="I48" s="14">
        <v>454179</v>
      </c>
      <c r="J48" s="14">
        <v>153158</v>
      </c>
      <c r="K48" s="14">
        <v>241551</v>
      </c>
      <c r="L48" s="14">
        <v>4463</v>
      </c>
      <c r="M48" s="15">
        <v>55007</v>
      </c>
    </row>
    <row r="49" spans="1:13" x14ac:dyDescent="0.35">
      <c r="A49" s="12">
        <v>1971</v>
      </c>
      <c r="B49" s="13">
        <v>44</v>
      </c>
      <c r="C49" s="14">
        <v>897632</v>
      </c>
      <c r="D49" s="14">
        <v>446745</v>
      </c>
      <c r="E49" s="14">
        <v>176534</v>
      </c>
      <c r="F49" s="14">
        <v>228792</v>
      </c>
      <c r="G49" s="14">
        <v>1248</v>
      </c>
      <c r="H49" s="14">
        <v>40171</v>
      </c>
      <c r="I49" s="14">
        <v>450887</v>
      </c>
      <c r="J49" s="14">
        <v>144191</v>
      </c>
      <c r="K49" s="14">
        <v>242637</v>
      </c>
      <c r="L49" s="14">
        <v>5830</v>
      </c>
      <c r="M49" s="15">
        <v>58229</v>
      </c>
    </row>
    <row r="50" spans="1:13" x14ac:dyDescent="0.35">
      <c r="A50" s="12">
        <v>1970</v>
      </c>
      <c r="B50" s="13">
        <v>45</v>
      </c>
      <c r="C50" s="14">
        <v>880641</v>
      </c>
      <c r="D50" s="14">
        <v>437523</v>
      </c>
      <c r="E50" s="14">
        <v>163514</v>
      </c>
      <c r="F50" s="14">
        <v>228984</v>
      </c>
      <c r="G50" s="14">
        <v>1236</v>
      </c>
      <c r="H50" s="14">
        <v>43789</v>
      </c>
      <c r="I50" s="14">
        <v>443118</v>
      </c>
      <c r="J50" s="14">
        <v>137435</v>
      </c>
      <c r="K50" s="14">
        <v>240243</v>
      </c>
      <c r="L50" s="14">
        <v>5959</v>
      </c>
      <c r="M50" s="15">
        <v>59481</v>
      </c>
    </row>
    <row r="51" spans="1:13" x14ac:dyDescent="0.35">
      <c r="A51" s="12">
        <v>1969</v>
      </c>
      <c r="B51" s="13">
        <v>46</v>
      </c>
      <c r="C51" s="14">
        <v>869062</v>
      </c>
      <c r="D51" s="14">
        <v>430702</v>
      </c>
      <c r="E51" s="14">
        <v>151756</v>
      </c>
      <c r="F51" s="14">
        <v>229612</v>
      </c>
      <c r="G51" s="14">
        <v>1622</v>
      </c>
      <c r="H51" s="14">
        <v>47712</v>
      </c>
      <c r="I51" s="14">
        <v>438360</v>
      </c>
      <c r="J51" s="14">
        <v>131004</v>
      </c>
      <c r="K51" s="14">
        <v>239312</v>
      </c>
      <c r="L51" s="14">
        <v>7216</v>
      </c>
      <c r="M51" s="15">
        <v>60828</v>
      </c>
    </row>
    <row r="52" spans="1:13" x14ac:dyDescent="0.35">
      <c r="A52" s="12">
        <v>1968</v>
      </c>
      <c r="B52" s="13">
        <v>47</v>
      </c>
      <c r="C52" s="14">
        <v>859725</v>
      </c>
      <c r="D52" s="14">
        <v>423783</v>
      </c>
      <c r="E52" s="14">
        <v>142864</v>
      </c>
      <c r="F52" s="14">
        <v>230295</v>
      </c>
      <c r="G52" s="14">
        <v>2097</v>
      </c>
      <c r="H52" s="14">
        <v>48527</v>
      </c>
      <c r="I52" s="14">
        <v>435942</v>
      </c>
      <c r="J52" s="14">
        <v>124885</v>
      </c>
      <c r="K52" s="14">
        <v>240349</v>
      </c>
      <c r="L52" s="14">
        <v>7608</v>
      </c>
      <c r="M52" s="15">
        <v>63100</v>
      </c>
    </row>
    <row r="53" spans="1:13" x14ac:dyDescent="0.35">
      <c r="A53" s="12">
        <v>1967</v>
      </c>
      <c r="B53" s="13">
        <v>48</v>
      </c>
      <c r="C53" s="14">
        <v>856621</v>
      </c>
      <c r="D53" s="14">
        <v>422705</v>
      </c>
      <c r="E53" s="14">
        <v>136429</v>
      </c>
      <c r="F53" s="14">
        <v>235736</v>
      </c>
      <c r="G53" s="14">
        <v>2382</v>
      </c>
      <c r="H53" s="14">
        <v>48158</v>
      </c>
      <c r="I53" s="14">
        <v>433916</v>
      </c>
      <c r="J53" s="14">
        <v>118166</v>
      </c>
      <c r="K53" s="14">
        <v>240623</v>
      </c>
      <c r="L53" s="14">
        <v>9025</v>
      </c>
      <c r="M53" s="15">
        <v>66102</v>
      </c>
    </row>
    <row r="54" spans="1:13" x14ac:dyDescent="0.35">
      <c r="A54" s="12">
        <v>1966</v>
      </c>
      <c r="B54" s="13">
        <v>49</v>
      </c>
      <c r="C54" s="14">
        <v>876595</v>
      </c>
      <c r="D54" s="14">
        <v>432326</v>
      </c>
      <c r="E54" s="14">
        <v>137511</v>
      </c>
      <c r="F54" s="14">
        <v>240728</v>
      </c>
      <c r="G54" s="14">
        <v>3451</v>
      </c>
      <c r="H54" s="14">
        <v>50636</v>
      </c>
      <c r="I54" s="14">
        <v>444269</v>
      </c>
      <c r="J54" s="14">
        <v>113045</v>
      </c>
      <c r="K54" s="14">
        <v>247467</v>
      </c>
      <c r="L54" s="14">
        <v>10834</v>
      </c>
      <c r="M54" s="15">
        <v>72923</v>
      </c>
    </row>
    <row r="55" spans="1:13" x14ac:dyDescent="0.35">
      <c r="A55" s="12">
        <v>1965</v>
      </c>
      <c r="B55" s="13">
        <v>50</v>
      </c>
      <c r="C55" s="14">
        <v>880381</v>
      </c>
      <c r="D55" s="14">
        <v>433813</v>
      </c>
      <c r="E55" s="14">
        <v>132939</v>
      </c>
      <c r="F55" s="14">
        <v>245412</v>
      </c>
      <c r="G55" s="14">
        <v>3732</v>
      </c>
      <c r="H55" s="14">
        <v>51730</v>
      </c>
      <c r="I55" s="14">
        <v>446568</v>
      </c>
      <c r="J55" s="14">
        <v>109670</v>
      </c>
      <c r="K55" s="14">
        <v>248558</v>
      </c>
      <c r="L55" s="14">
        <v>11590</v>
      </c>
      <c r="M55" s="15">
        <v>76750</v>
      </c>
    </row>
    <row r="56" spans="1:13" x14ac:dyDescent="0.35">
      <c r="A56" s="12">
        <v>1964</v>
      </c>
      <c r="B56" s="13">
        <v>51</v>
      </c>
      <c r="C56" s="14">
        <v>887326</v>
      </c>
      <c r="D56" s="14">
        <v>436054</v>
      </c>
      <c r="E56" s="14">
        <v>128307</v>
      </c>
      <c r="F56" s="14">
        <v>249934</v>
      </c>
      <c r="G56" s="14">
        <v>4297</v>
      </c>
      <c r="H56" s="14">
        <v>53516</v>
      </c>
      <c r="I56" s="14">
        <v>451272</v>
      </c>
      <c r="J56" s="14">
        <v>101462</v>
      </c>
      <c r="K56" s="14">
        <v>256003</v>
      </c>
      <c r="L56" s="14">
        <v>13435</v>
      </c>
      <c r="M56" s="15">
        <v>80372</v>
      </c>
    </row>
    <row r="57" spans="1:13" x14ac:dyDescent="0.35">
      <c r="A57" s="12">
        <v>1963</v>
      </c>
      <c r="B57" s="13">
        <v>52</v>
      </c>
      <c r="C57" s="14">
        <v>876962</v>
      </c>
      <c r="D57" s="14">
        <v>429888</v>
      </c>
      <c r="E57" s="14">
        <v>115044</v>
      </c>
      <c r="F57" s="14">
        <v>254201</v>
      </c>
      <c r="G57" s="14">
        <v>5171</v>
      </c>
      <c r="H57" s="14">
        <v>55472</v>
      </c>
      <c r="I57" s="14">
        <v>447074</v>
      </c>
      <c r="J57" s="14">
        <v>97148</v>
      </c>
      <c r="K57" s="14">
        <v>256473</v>
      </c>
      <c r="L57" s="14">
        <v>14991</v>
      </c>
      <c r="M57" s="15">
        <v>78462</v>
      </c>
    </row>
    <row r="58" spans="1:13" x14ac:dyDescent="0.35">
      <c r="A58" s="12">
        <v>1962</v>
      </c>
      <c r="B58" s="13">
        <v>53</v>
      </c>
      <c r="C58" s="14">
        <v>845751</v>
      </c>
      <c r="D58" s="14">
        <v>414164</v>
      </c>
      <c r="E58" s="14">
        <v>105137</v>
      </c>
      <c r="F58" s="14">
        <v>247948</v>
      </c>
      <c r="G58" s="14">
        <v>4888</v>
      </c>
      <c r="H58" s="14">
        <v>56191</v>
      </c>
      <c r="I58" s="14">
        <v>431587</v>
      </c>
      <c r="J58" s="14">
        <v>89166</v>
      </c>
      <c r="K58" s="14">
        <v>249100</v>
      </c>
      <c r="L58" s="14">
        <v>17284</v>
      </c>
      <c r="M58" s="15">
        <v>76037</v>
      </c>
    </row>
    <row r="59" spans="1:13" x14ac:dyDescent="0.35">
      <c r="A59" s="12">
        <v>1961</v>
      </c>
      <c r="B59" s="13">
        <v>54</v>
      </c>
      <c r="C59" s="14">
        <v>848375</v>
      </c>
      <c r="D59" s="14">
        <v>415369</v>
      </c>
      <c r="E59" s="14">
        <v>97242</v>
      </c>
      <c r="F59" s="14">
        <v>254011</v>
      </c>
      <c r="G59" s="14">
        <v>5250</v>
      </c>
      <c r="H59" s="14">
        <v>58866</v>
      </c>
      <c r="I59" s="14">
        <v>433006</v>
      </c>
      <c r="J59" s="14">
        <v>82428</v>
      </c>
      <c r="K59" s="14">
        <v>253838</v>
      </c>
      <c r="L59" s="14">
        <v>20012</v>
      </c>
      <c r="M59" s="15">
        <v>76728</v>
      </c>
    </row>
    <row r="60" spans="1:13" x14ac:dyDescent="0.35">
      <c r="A60" s="12">
        <v>1960</v>
      </c>
      <c r="B60" s="13">
        <v>55</v>
      </c>
      <c r="C60" s="14">
        <v>843903</v>
      </c>
      <c r="D60" s="14">
        <v>411252</v>
      </c>
      <c r="E60" s="14">
        <v>92703</v>
      </c>
      <c r="F60" s="14">
        <v>251344</v>
      </c>
      <c r="G60" s="14">
        <v>6273</v>
      </c>
      <c r="H60" s="14">
        <v>60932</v>
      </c>
      <c r="I60" s="14">
        <v>432651</v>
      </c>
      <c r="J60" s="14">
        <v>78455</v>
      </c>
      <c r="K60" s="14">
        <v>252635</v>
      </c>
      <c r="L60" s="14">
        <v>22843</v>
      </c>
      <c r="M60" s="15">
        <v>78718</v>
      </c>
    </row>
    <row r="61" spans="1:13" x14ac:dyDescent="0.35">
      <c r="A61" s="12">
        <v>1959</v>
      </c>
      <c r="B61" s="13">
        <v>56</v>
      </c>
      <c r="C61" s="14">
        <v>838995</v>
      </c>
      <c r="D61" s="14">
        <v>407070</v>
      </c>
      <c r="E61" s="14">
        <v>85554</v>
      </c>
      <c r="F61" s="14">
        <v>253894</v>
      </c>
      <c r="G61" s="14">
        <v>7055</v>
      </c>
      <c r="H61" s="14">
        <v>60567</v>
      </c>
      <c r="I61" s="14">
        <v>431925</v>
      </c>
      <c r="J61" s="14">
        <v>71056</v>
      </c>
      <c r="K61" s="14">
        <v>257821</v>
      </c>
      <c r="L61" s="14">
        <v>24499</v>
      </c>
      <c r="M61" s="15">
        <v>78549</v>
      </c>
    </row>
    <row r="62" spans="1:13" x14ac:dyDescent="0.35">
      <c r="A62" s="12">
        <v>1958</v>
      </c>
      <c r="B62" s="13">
        <v>57</v>
      </c>
      <c r="C62" s="14">
        <v>821310</v>
      </c>
      <c r="D62" s="14">
        <v>397587</v>
      </c>
      <c r="E62" s="14">
        <v>77183</v>
      </c>
      <c r="F62" s="14">
        <v>250253</v>
      </c>
      <c r="G62" s="14">
        <v>8279</v>
      </c>
      <c r="H62" s="14">
        <v>61872</v>
      </c>
      <c r="I62" s="14">
        <v>423723</v>
      </c>
      <c r="J62" s="14">
        <v>65103</v>
      </c>
      <c r="K62" s="14">
        <v>253903</v>
      </c>
      <c r="L62" s="14">
        <v>26751</v>
      </c>
      <c r="M62" s="15">
        <v>77966</v>
      </c>
    </row>
    <row r="63" spans="1:13" x14ac:dyDescent="0.35">
      <c r="A63" s="12">
        <v>1957</v>
      </c>
      <c r="B63" s="13">
        <v>58</v>
      </c>
      <c r="C63" s="14">
        <v>817109</v>
      </c>
      <c r="D63" s="14">
        <v>394473</v>
      </c>
      <c r="E63" s="14">
        <v>70758</v>
      </c>
      <c r="F63" s="14">
        <v>251310</v>
      </c>
      <c r="G63" s="14">
        <v>8778</v>
      </c>
      <c r="H63" s="14">
        <v>63627</v>
      </c>
      <c r="I63" s="14">
        <v>422636</v>
      </c>
      <c r="J63" s="14">
        <v>58706</v>
      </c>
      <c r="K63" s="14">
        <v>255729</v>
      </c>
      <c r="L63" s="14">
        <v>29575</v>
      </c>
      <c r="M63" s="15">
        <v>78626</v>
      </c>
    </row>
    <row r="64" spans="1:13" x14ac:dyDescent="0.35">
      <c r="A64" s="12">
        <v>1956</v>
      </c>
      <c r="B64" s="13">
        <v>59</v>
      </c>
      <c r="C64" s="14">
        <v>810020</v>
      </c>
      <c r="D64" s="14">
        <v>389519</v>
      </c>
      <c r="E64" s="14">
        <v>65985</v>
      </c>
      <c r="F64" s="14">
        <v>254164</v>
      </c>
      <c r="G64" s="14">
        <v>8925</v>
      </c>
      <c r="H64" s="14">
        <v>60445</v>
      </c>
      <c r="I64" s="14">
        <v>420501</v>
      </c>
      <c r="J64" s="14">
        <v>55490</v>
      </c>
      <c r="K64" s="14">
        <v>253771</v>
      </c>
      <c r="L64" s="14">
        <v>31743</v>
      </c>
      <c r="M64" s="15">
        <v>79497</v>
      </c>
    </row>
    <row r="65" spans="1:13" x14ac:dyDescent="0.35">
      <c r="A65" s="12">
        <v>1955</v>
      </c>
      <c r="B65" s="13">
        <v>60</v>
      </c>
      <c r="C65" s="14">
        <v>801775</v>
      </c>
      <c r="D65" s="14">
        <v>383733</v>
      </c>
      <c r="E65" s="14">
        <v>60902</v>
      </c>
      <c r="F65" s="14">
        <v>254839</v>
      </c>
      <c r="G65" s="14">
        <v>10036</v>
      </c>
      <c r="H65" s="14">
        <v>57956</v>
      </c>
      <c r="I65" s="14">
        <v>418042</v>
      </c>
      <c r="J65" s="14">
        <v>51662</v>
      </c>
      <c r="K65" s="14">
        <v>252533</v>
      </c>
      <c r="L65" s="14">
        <v>34399</v>
      </c>
      <c r="M65" s="15">
        <v>79448</v>
      </c>
    </row>
    <row r="66" spans="1:13" x14ac:dyDescent="0.35">
      <c r="A66" s="12">
        <v>1954</v>
      </c>
      <c r="B66" s="13">
        <v>61</v>
      </c>
      <c r="C66" s="14">
        <v>799221</v>
      </c>
      <c r="D66" s="14">
        <v>383320</v>
      </c>
      <c r="E66" s="14">
        <v>55926</v>
      </c>
      <c r="F66" s="14">
        <v>259163</v>
      </c>
      <c r="G66" s="14">
        <v>9959</v>
      </c>
      <c r="H66" s="14">
        <v>58272</v>
      </c>
      <c r="I66" s="14">
        <v>415901</v>
      </c>
      <c r="J66" s="14">
        <v>49353</v>
      </c>
      <c r="K66" s="14">
        <v>251165</v>
      </c>
      <c r="L66" s="14">
        <v>38724</v>
      </c>
      <c r="M66" s="15">
        <v>76659</v>
      </c>
    </row>
    <row r="67" spans="1:13" x14ac:dyDescent="0.35">
      <c r="A67" s="12">
        <v>1953</v>
      </c>
      <c r="B67" s="13">
        <v>62</v>
      </c>
      <c r="C67" s="14">
        <v>782456</v>
      </c>
      <c r="D67" s="14">
        <v>374273</v>
      </c>
      <c r="E67" s="14">
        <v>48714</v>
      </c>
      <c r="F67" s="14">
        <v>258116</v>
      </c>
      <c r="G67" s="14">
        <v>9914</v>
      </c>
      <c r="H67" s="14">
        <v>57529</v>
      </c>
      <c r="I67" s="14">
        <v>408183</v>
      </c>
      <c r="J67" s="14">
        <v>42523</v>
      </c>
      <c r="K67" s="14">
        <v>251119</v>
      </c>
      <c r="L67" s="14">
        <v>41361</v>
      </c>
      <c r="M67" s="15">
        <v>73180</v>
      </c>
    </row>
    <row r="68" spans="1:13" x14ac:dyDescent="0.35">
      <c r="A68" s="12">
        <v>1952</v>
      </c>
      <c r="B68" s="13">
        <v>63</v>
      </c>
      <c r="C68" s="14">
        <v>792312</v>
      </c>
      <c r="D68" s="14">
        <v>378425</v>
      </c>
      <c r="E68" s="14">
        <v>47011</v>
      </c>
      <c r="F68" s="14">
        <v>263630</v>
      </c>
      <c r="G68" s="14">
        <v>10739</v>
      </c>
      <c r="H68" s="14">
        <v>57045</v>
      </c>
      <c r="I68" s="14">
        <v>413887</v>
      </c>
      <c r="J68" s="14">
        <v>40879</v>
      </c>
      <c r="K68" s="14">
        <v>253828</v>
      </c>
      <c r="L68" s="14">
        <v>48092</v>
      </c>
      <c r="M68" s="15">
        <v>71088</v>
      </c>
    </row>
    <row r="69" spans="1:13" x14ac:dyDescent="0.35">
      <c r="A69" s="12">
        <v>1951</v>
      </c>
      <c r="B69" s="13">
        <v>64</v>
      </c>
      <c r="C69" s="14">
        <v>774082</v>
      </c>
      <c r="D69" s="14">
        <v>369513</v>
      </c>
      <c r="E69" s="14">
        <v>42011</v>
      </c>
      <c r="F69" s="14">
        <v>260977</v>
      </c>
      <c r="G69" s="14">
        <v>12108</v>
      </c>
      <c r="H69" s="14">
        <v>54417</v>
      </c>
      <c r="I69" s="14">
        <v>404569</v>
      </c>
      <c r="J69" s="14">
        <v>36343</v>
      </c>
      <c r="K69" s="14">
        <v>247181</v>
      </c>
      <c r="L69" s="14">
        <v>52907</v>
      </c>
      <c r="M69" s="15">
        <v>68138</v>
      </c>
    </row>
    <row r="70" spans="1:13" x14ac:dyDescent="0.35">
      <c r="A70" s="12">
        <v>1950</v>
      </c>
      <c r="B70" s="13">
        <v>65</v>
      </c>
      <c r="C70" s="14">
        <v>801436</v>
      </c>
      <c r="D70" s="14">
        <v>381875</v>
      </c>
      <c r="E70" s="14">
        <v>40645</v>
      </c>
      <c r="F70" s="14">
        <v>275495</v>
      </c>
      <c r="G70" s="14">
        <v>14784</v>
      </c>
      <c r="H70" s="14">
        <v>50951</v>
      </c>
      <c r="I70" s="14">
        <v>419561</v>
      </c>
      <c r="J70" s="14">
        <v>36334</v>
      </c>
      <c r="K70" s="14">
        <v>253879</v>
      </c>
      <c r="L70" s="14">
        <v>60551</v>
      </c>
      <c r="M70" s="15">
        <v>68797</v>
      </c>
    </row>
    <row r="71" spans="1:13" x14ac:dyDescent="0.35">
      <c r="A71" s="12">
        <v>1949</v>
      </c>
      <c r="B71" s="13">
        <v>66</v>
      </c>
      <c r="C71" s="14">
        <v>786704</v>
      </c>
      <c r="D71" s="14">
        <v>373740</v>
      </c>
      <c r="E71" s="14">
        <v>38343</v>
      </c>
      <c r="F71" s="14">
        <v>271451</v>
      </c>
      <c r="G71" s="14">
        <v>17595</v>
      </c>
      <c r="H71" s="14">
        <v>46351</v>
      </c>
      <c r="I71" s="14">
        <v>412964</v>
      </c>
      <c r="J71" s="14">
        <v>35042</v>
      </c>
      <c r="K71" s="14">
        <v>246819</v>
      </c>
      <c r="L71" s="14">
        <v>65284</v>
      </c>
      <c r="M71" s="15">
        <v>65819</v>
      </c>
    </row>
    <row r="72" spans="1:13" x14ac:dyDescent="0.35">
      <c r="A72" s="12">
        <v>1948</v>
      </c>
      <c r="B72" s="13">
        <v>67</v>
      </c>
      <c r="C72" s="14">
        <v>781919</v>
      </c>
      <c r="D72" s="14">
        <v>372288</v>
      </c>
      <c r="E72" s="14">
        <v>34724</v>
      </c>
      <c r="F72" s="14">
        <v>275718</v>
      </c>
      <c r="G72" s="14">
        <v>16781</v>
      </c>
      <c r="H72" s="14">
        <v>45065</v>
      </c>
      <c r="I72" s="14">
        <v>409631</v>
      </c>
      <c r="J72" s="14">
        <v>33342</v>
      </c>
      <c r="K72" s="14">
        <v>242497</v>
      </c>
      <c r="L72" s="14">
        <v>67858</v>
      </c>
      <c r="M72" s="15">
        <v>65934</v>
      </c>
    </row>
    <row r="73" spans="1:13" x14ac:dyDescent="0.35">
      <c r="A73" s="12">
        <v>1947</v>
      </c>
      <c r="B73" s="13">
        <v>68</v>
      </c>
      <c r="C73" s="14">
        <v>764624</v>
      </c>
      <c r="D73" s="14">
        <v>362048</v>
      </c>
      <c r="E73" s="14">
        <v>32527</v>
      </c>
      <c r="F73" s="14">
        <v>269772</v>
      </c>
      <c r="G73" s="14">
        <v>17898</v>
      </c>
      <c r="H73" s="14">
        <v>41851</v>
      </c>
      <c r="I73" s="14">
        <v>402576</v>
      </c>
      <c r="J73" s="14">
        <v>33234</v>
      </c>
      <c r="K73" s="14">
        <v>235044</v>
      </c>
      <c r="L73" s="14">
        <v>72466</v>
      </c>
      <c r="M73" s="15">
        <v>61832</v>
      </c>
    </row>
    <row r="74" spans="1:13" x14ac:dyDescent="0.35">
      <c r="A74" s="12">
        <v>1946</v>
      </c>
      <c r="B74" s="13">
        <v>69</v>
      </c>
      <c r="C74" s="14">
        <v>720517</v>
      </c>
      <c r="D74" s="14">
        <v>339109</v>
      </c>
      <c r="E74" s="14">
        <v>27401</v>
      </c>
      <c r="F74" s="14">
        <v>254741</v>
      </c>
      <c r="G74" s="14">
        <v>19136</v>
      </c>
      <c r="H74" s="14">
        <v>37831</v>
      </c>
      <c r="I74" s="14">
        <v>381408</v>
      </c>
      <c r="J74" s="14">
        <v>27510</v>
      </c>
      <c r="K74" s="14">
        <v>222955</v>
      </c>
      <c r="L74" s="14">
        <v>72628</v>
      </c>
      <c r="M74" s="15">
        <v>58315</v>
      </c>
    </row>
    <row r="75" spans="1:13" x14ac:dyDescent="0.35">
      <c r="A75" s="12">
        <v>1945</v>
      </c>
      <c r="B75" s="13">
        <v>70</v>
      </c>
      <c r="C75" s="14">
        <v>539807</v>
      </c>
      <c r="D75" s="14">
        <v>252101</v>
      </c>
      <c r="E75" s="14">
        <v>20201</v>
      </c>
      <c r="F75" s="14">
        <v>188971</v>
      </c>
      <c r="G75" s="14">
        <v>14758</v>
      </c>
      <c r="H75" s="14">
        <v>28171</v>
      </c>
      <c r="I75" s="14">
        <v>287706</v>
      </c>
      <c r="J75" s="14">
        <v>18680</v>
      </c>
      <c r="K75" s="14">
        <v>166909</v>
      </c>
      <c r="L75" s="14">
        <v>59869</v>
      </c>
      <c r="M75" s="15">
        <v>42248</v>
      </c>
    </row>
    <row r="76" spans="1:13" x14ac:dyDescent="0.35">
      <c r="A76" s="12">
        <v>1944</v>
      </c>
      <c r="B76" s="13">
        <v>71</v>
      </c>
      <c r="C76" s="14">
        <v>526454</v>
      </c>
      <c r="D76" s="14">
        <v>244581</v>
      </c>
      <c r="E76" s="14">
        <v>18972</v>
      </c>
      <c r="F76" s="14">
        <v>183282</v>
      </c>
      <c r="G76" s="14">
        <v>14979</v>
      </c>
      <c r="H76" s="14">
        <v>27348</v>
      </c>
      <c r="I76" s="14">
        <v>281873</v>
      </c>
      <c r="J76" s="14">
        <v>18113</v>
      </c>
      <c r="K76" s="14">
        <v>161185</v>
      </c>
      <c r="L76" s="14">
        <v>63842</v>
      </c>
      <c r="M76" s="15">
        <v>38733</v>
      </c>
    </row>
    <row r="77" spans="1:13" x14ac:dyDescent="0.35">
      <c r="A77" s="12">
        <v>1943</v>
      </c>
      <c r="B77" s="13">
        <v>72</v>
      </c>
      <c r="C77" s="14">
        <v>509919</v>
      </c>
      <c r="D77" s="14">
        <v>236119</v>
      </c>
      <c r="E77" s="14">
        <v>17038</v>
      </c>
      <c r="F77" s="14">
        <v>177334</v>
      </c>
      <c r="G77" s="14">
        <v>15071</v>
      </c>
      <c r="H77" s="14">
        <v>26676</v>
      </c>
      <c r="I77" s="14">
        <v>273800</v>
      </c>
      <c r="J77" s="14">
        <v>16333</v>
      </c>
      <c r="K77" s="14">
        <v>153600</v>
      </c>
      <c r="L77" s="14">
        <v>68175</v>
      </c>
      <c r="M77" s="15">
        <v>35692</v>
      </c>
    </row>
    <row r="78" spans="1:13" x14ac:dyDescent="0.35">
      <c r="A78" s="12">
        <v>1942</v>
      </c>
      <c r="B78" s="13">
        <v>73</v>
      </c>
      <c r="C78" s="14">
        <v>468961</v>
      </c>
      <c r="D78" s="14">
        <v>216319</v>
      </c>
      <c r="E78" s="14">
        <v>16684</v>
      </c>
      <c r="F78" s="14">
        <v>161695</v>
      </c>
      <c r="G78" s="14">
        <v>15569</v>
      </c>
      <c r="H78" s="14">
        <v>22371</v>
      </c>
      <c r="I78" s="14">
        <v>252642</v>
      </c>
      <c r="J78" s="14">
        <v>15084</v>
      </c>
      <c r="K78" s="14">
        <v>138595</v>
      </c>
      <c r="L78" s="14">
        <v>69919</v>
      </c>
      <c r="M78" s="15">
        <v>29044</v>
      </c>
    </row>
    <row r="79" spans="1:13" x14ac:dyDescent="0.35">
      <c r="A79" s="12">
        <v>1941</v>
      </c>
      <c r="B79" s="13">
        <v>74</v>
      </c>
      <c r="C79" s="14">
        <v>416006</v>
      </c>
      <c r="D79" s="14">
        <v>189550</v>
      </c>
      <c r="E79" s="14">
        <v>13492</v>
      </c>
      <c r="F79" s="14">
        <v>143067</v>
      </c>
      <c r="G79" s="14">
        <v>16165</v>
      </c>
      <c r="H79" s="14">
        <v>16826</v>
      </c>
      <c r="I79" s="14">
        <v>226456</v>
      </c>
      <c r="J79" s="14">
        <v>13295</v>
      </c>
      <c r="K79" s="14">
        <v>120393</v>
      </c>
      <c r="L79" s="14">
        <v>69290</v>
      </c>
      <c r="M79" s="15">
        <v>23478</v>
      </c>
    </row>
    <row r="80" spans="1:13" x14ac:dyDescent="0.35">
      <c r="A80" s="12">
        <v>1940</v>
      </c>
      <c r="B80" s="13">
        <v>75</v>
      </c>
      <c r="C80" s="14">
        <v>429987</v>
      </c>
      <c r="D80" s="14">
        <v>193077</v>
      </c>
      <c r="E80" s="14">
        <v>13271</v>
      </c>
      <c r="F80" s="14">
        <v>145658</v>
      </c>
      <c r="G80" s="14">
        <v>18895</v>
      </c>
      <c r="H80" s="14">
        <v>15253</v>
      </c>
      <c r="I80" s="14">
        <v>236910</v>
      </c>
      <c r="J80" s="14">
        <v>14491</v>
      </c>
      <c r="K80" s="14">
        <v>121304</v>
      </c>
      <c r="L80" s="14">
        <v>77098</v>
      </c>
      <c r="M80" s="15">
        <v>24017</v>
      </c>
    </row>
    <row r="81" spans="1:13" x14ac:dyDescent="0.35">
      <c r="A81" s="12">
        <v>1939</v>
      </c>
      <c r="B81" s="13">
        <v>76</v>
      </c>
      <c r="C81" s="14">
        <v>447631</v>
      </c>
      <c r="D81" s="14">
        <v>198556</v>
      </c>
      <c r="E81" s="14">
        <v>13511</v>
      </c>
      <c r="F81" s="14">
        <v>149147</v>
      </c>
      <c r="G81" s="14">
        <v>22395</v>
      </c>
      <c r="H81" s="14">
        <v>13503</v>
      </c>
      <c r="I81" s="14">
        <v>249075</v>
      </c>
      <c r="J81" s="14">
        <v>15766</v>
      </c>
      <c r="K81" s="14">
        <v>123167</v>
      </c>
      <c r="L81" s="14">
        <v>87203</v>
      </c>
      <c r="M81" s="15">
        <v>22939</v>
      </c>
    </row>
    <row r="82" spans="1:13" x14ac:dyDescent="0.35">
      <c r="A82" s="12">
        <v>1938</v>
      </c>
      <c r="B82" s="13">
        <v>77</v>
      </c>
      <c r="C82" s="14">
        <v>434768</v>
      </c>
      <c r="D82" s="14">
        <v>190130</v>
      </c>
      <c r="E82" s="14">
        <v>13124</v>
      </c>
      <c r="F82" s="14">
        <v>141512</v>
      </c>
      <c r="G82" s="14">
        <v>22721</v>
      </c>
      <c r="H82" s="14">
        <v>12773</v>
      </c>
      <c r="I82" s="14">
        <v>244638</v>
      </c>
      <c r="J82" s="14">
        <v>14238</v>
      </c>
      <c r="K82" s="14">
        <v>116842</v>
      </c>
      <c r="L82" s="14">
        <v>91762</v>
      </c>
      <c r="M82" s="15">
        <v>21796</v>
      </c>
    </row>
    <row r="83" spans="1:13" x14ac:dyDescent="0.35">
      <c r="A83" s="12">
        <v>1937</v>
      </c>
      <c r="B83" s="13">
        <v>78</v>
      </c>
      <c r="C83" s="14">
        <v>421243</v>
      </c>
      <c r="D83" s="14">
        <v>180772</v>
      </c>
      <c r="E83" s="14">
        <v>11041</v>
      </c>
      <c r="F83" s="14">
        <v>134544</v>
      </c>
      <c r="G83" s="14">
        <v>23984</v>
      </c>
      <c r="H83" s="14">
        <v>11203</v>
      </c>
      <c r="I83" s="14">
        <v>240471</v>
      </c>
      <c r="J83" s="14">
        <v>13684</v>
      </c>
      <c r="K83" s="14">
        <v>109621</v>
      </c>
      <c r="L83" s="14">
        <v>98924</v>
      </c>
      <c r="M83" s="15">
        <v>18242</v>
      </c>
    </row>
    <row r="84" spans="1:13" x14ac:dyDescent="0.35">
      <c r="A84" s="12">
        <v>1936</v>
      </c>
      <c r="B84" s="13">
        <v>79</v>
      </c>
      <c r="C84" s="14">
        <v>414928</v>
      </c>
      <c r="D84" s="14">
        <v>174982</v>
      </c>
      <c r="E84" s="14">
        <v>10810</v>
      </c>
      <c r="F84" s="14">
        <v>128667</v>
      </c>
      <c r="G84" s="14">
        <v>24874</v>
      </c>
      <c r="H84" s="14">
        <v>10631</v>
      </c>
      <c r="I84" s="14">
        <v>239946</v>
      </c>
      <c r="J84" s="14">
        <v>14556</v>
      </c>
      <c r="K84" s="14">
        <v>101942</v>
      </c>
      <c r="L84" s="14">
        <v>105702</v>
      </c>
      <c r="M84" s="15">
        <v>17746</v>
      </c>
    </row>
    <row r="85" spans="1:13" x14ac:dyDescent="0.35">
      <c r="A85" s="12">
        <v>1935</v>
      </c>
      <c r="B85" s="13">
        <v>80</v>
      </c>
      <c r="C85" s="14">
        <v>395823</v>
      </c>
      <c r="D85" s="14">
        <v>162561</v>
      </c>
      <c r="E85" s="14">
        <v>10293</v>
      </c>
      <c r="F85" s="14">
        <v>118511</v>
      </c>
      <c r="G85" s="14">
        <v>23890</v>
      </c>
      <c r="H85" s="14">
        <v>9867</v>
      </c>
      <c r="I85" s="14">
        <v>233262</v>
      </c>
      <c r="J85" s="14">
        <v>14574</v>
      </c>
      <c r="K85" s="14">
        <v>92718</v>
      </c>
      <c r="L85" s="14">
        <v>110123</v>
      </c>
      <c r="M85" s="15">
        <v>15847</v>
      </c>
    </row>
    <row r="86" spans="1:13" x14ac:dyDescent="0.35">
      <c r="A86" s="12">
        <v>1934</v>
      </c>
      <c r="B86" s="13">
        <v>81</v>
      </c>
      <c r="C86" s="14">
        <v>392302</v>
      </c>
      <c r="D86" s="14">
        <v>158482</v>
      </c>
      <c r="E86" s="14">
        <v>10195</v>
      </c>
      <c r="F86" s="14">
        <v>113474</v>
      </c>
      <c r="G86" s="14">
        <v>25663</v>
      </c>
      <c r="H86" s="14">
        <v>9150</v>
      </c>
      <c r="I86" s="14">
        <v>233820</v>
      </c>
      <c r="J86" s="14">
        <v>15134</v>
      </c>
      <c r="K86" s="14">
        <v>85236</v>
      </c>
      <c r="L86" s="14">
        <v>118540</v>
      </c>
      <c r="M86" s="15">
        <v>14910</v>
      </c>
    </row>
    <row r="87" spans="1:13" x14ac:dyDescent="0.35">
      <c r="A87" s="12">
        <v>1933</v>
      </c>
      <c r="B87" s="13">
        <v>82</v>
      </c>
      <c r="C87" s="14">
        <v>365473</v>
      </c>
      <c r="D87" s="14">
        <v>144177</v>
      </c>
      <c r="E87" s="14">
        <v>8978</v>
      </c>
      <c r="F87" s="14">
        <v>101218</v>
      </c>
      <c r="G87" s="14">
        <v>26462</v>
      </c>
      <c r="H87" s="14">
        <v>7519</v>
      </c>
      <c r="I87" s="14">
        <v>221296</v>
      </c>
      <c r="J87" s="14">
        <v>14608</v>
      </c>
      <c r="K87" s="14">
        <v>74508</v>
      </c>
      <c r="L87" s="14">
        <v>120155</v>
      </c>
      <c r="M87" s="15">
        <v>12025</v>
      </c>
    </row>
    <row r="88" spans="1:13" x14ac:dyDescent="0.35">
      <c r="A88" s="12">
        <v>1932</v>
      </c>
      <c r="B88" s="13">
        <v>83</v>
      </c>
      <c r="C88" s="14">
        <v>361343</v>
      </c>
      <c r="D88" s="14">
        <v>138534</v>
      </c>
      <c r="E88" s="14">
        <v>9135</v>
      </c>
      <c r="F88" s="14">
        <v>95312</v>
      </c>
      <c r="G88" s="14">
        <v>27774</v>
      </c>
      <c r="H88" s="14">
        <v>6313</v>
      </c>
      <c r="I88" s="14">
        <v>222809</v>
      </c>
      <c r="J88" s="14">
        <v>14015</v>
      </c>
      <c r="K88" s="14">
        <v>69186</v>
      </c>
      <c r="L88" s="14">
        <v>128761</v>
      </c>
      <c r="M88" s="15">
        <v>10847</v>
      </c>
    </row>
    <row r="89" spans="1:13" x14ac:dyDescent="0.35">
      <c r="A89" s="12">
        <v>1931</v>
      </c>
      <c r="B89" s="13">
        <v>84</v>
      </c>
      <c r="C89" s="14">
        <v>334973</v>
      </c>
      <c r="D89" s="14">
        <v>125327</v>
      </c>
      <c r="E89" s="14">
        <v>7881</v>
      </c>
      <c r="F89" s="14">
        <v>84740</v>
      </c>
      <c r="G89" s="14">
        <v>27792</v>
      </c>
      <c r="H89" s="14">
        <v>4914</v>
      </c>
      <c r="I89" s="14">
        <v>209646</v>
      </c>
      <c r="J89" s="14">
        <v>13472</v>
      </c>
      <c r="K89" s="14">
        <v>58540</v>
      </c>
      <c r="L89" s="14">
        <v>127468</v>
      </c>
      <c r="M89" s="15">
        <v>10166</v>
      </c>
    </row>
    <row r="90" spans="1:13" x14ac:dyDescent="0.35">
      <c r="A90" s="12">
        <v>1930</v>
      </c>
      <c r="B90" s="13">
        <v>85</v>
      </c>
      <c r="C90" s="14">
        <v>315539</v>
      </c>
      <c r="D90" s="14">
        <v>113818</v>
      </c>
      <c r="E90" s="14">
        <v>7522</v>
      </c>
      <c r="F90" s="14">
        <v>74544</v>
      </c>
      <c r="G90" s="14">
        <v>28000</v>
      </c>
      <c r="H90" s="14">
        <v>3752</v>
      </c>
      <c r="I90" s="14">
        <v>201721</v>
      </c>
      <c r="J90" s="14">
        <v>12932</v>
      </c>
      <c r="K90" s="14">
        <v>50248</v>
      </c>
      <c r="L90" s="14">
        <v>128214</v>
      </c>
      <c r="M90" s="15">
        <v>10327</v>
      </c>
    </row>
    <row r="91" spans="1:13" x14ac:dyDescent="0.35">
      <c r="A91" s="12">
        <v>1929</v>
      </c>
      <c r="B91" s="13">
        <v>86</v>
      </c>
      <c r="C91" s="14">
        <v>274539</v>
      </c>
      <c r="D91" s="14">
        <v>96562</v>
      </c>
      <c r="E91" s="14">
        <v>5647</v>
      </c>
      <c r="F91" s="14">
        <v>62627</v>
      </c>
      <c r="G91" s="14">
        <v>25389</v>
      </c>
      <c r="H91" s="14">
        <v>2899</v>
      </c>
      <c r="I91" s="14">
        <v>177977</v>
      </c>
      <c r="J91" s="14">
        <v>12388</v>
      </c>
      <c r="K91" s="14">
        <v>38637</v>
      </c>
      <c r="L91" s="14">
        <v>119229</v>
      </c>
      <c r="M91" s="15">
        <v>7723</v>
      </c>
    </row>
    <row r="92" spans="1:13" x14ac:dyDescent="0.35">
      <c r="A92" s="12">
        <v>1928</v>
      </c>
      <c r="B92" s="13">
        <v>87</v>
      </c>
      <c r="C92" s="14">
        <v>249642</v>
      </c>
      <c r="D92" s="14">
        <v>84269</v>
      </c>
      <c r="E92" s="14">
        <v>4448</v>
      </c>
      <c r="F92" s="14">
        <v>53073</v>
      </c>
      <c r="G92" s="14">
        <v>24530</v>
      </c>
      <c r="H92" s="14">
        <v>2218</v>
      </c>
      <c r="I92" s="14">
        <v>165373</v>
      </c>
      <c r="J92" s="14">
        <v>13209</v>
      </c>
      <c r="K92" s="14">
        <v>31542</v>
      </c>
      <c r="L92" s="14">
        <v>114025</v>
      </c>
      <c r="M92" s="15">
        <v>6597</v>
      </c>
    </row>
    <row r="93" spans="1:13" x14ac:dyDescent="0.35">
      <c r="A93" s="12">
        <v>1927</v>
      </c>
      <c r="B93" s="13">
        <v>88</v>
      </c>
      <c r="C93" s="14">
        <v>219629</v>
      </c>
      <c r="D93" s="14">
        <v>71761</v>
      </c>
      <c r="E93" s="14">
        <v>3623</v>
      </c>
      <c r="F93" s="14">
        <v>43720</v>
      </c>
      <c r="G93" s="14">
        <v>22626</v>
      </c>
      <c r="H93" s="14">
        <v>1792</v>
      </c>
      <c r="I93" s="14">
        <v>147868</v>
      </c>
      <c r="J93" s="14">
        <v>13022</v>
      </c>
      <c r="K93" s="14">
        <v>23996</v>
      </c>
      <c r="L93" s="14">
        <v>105533</v>
      </c>
      <c r="M93" s="15">
        <v>5317</v>
      </c>
    </row>
    <row r="94" spans="1:13" x14ac:dyDescent="0.35">
      <c r="A94" s="12">
        <v>1926</v>
      </c>
      <c r="B94" s="13">
        <v>89</v>
      </c>
      <c r="C94" s="14">
        <v>193948</v>
      </c>
      <c r="D94" s="14">
        <v>59998</v>
      </c>
      <c r="E94" s="14">
        <v>3129</v>
      </c>
      <c r="F94" s="14">
        <v>34407</v>
      </c>
      <c r="G94" s="14">
        <v>21069</v>
      </c>
      <c r="H94" s="14">
        <v>1393</v>
      </c>
      <c r="I94" s="14">
        <v>133950</v>
      </c>
      <c r="J94" s="14">
        <v>11541</v>
      </c>
      <c r="K94" s="14">
        <v>18951</v>
      </c>
      <c r="L94" s="14">
        <v>99008</v>
      </c>
      <c r="M94" s="15">
        <v>4450</v>
      </c>
    </row>
    <row r="95" spans="1:13" x14ac:dyDescent="0.35">
      <c r="A95" s="12">
        <v>1925</v>
      </c>
      <c r="B95" s="13">
        <v>90</v>
      </c>
      <c r="C95" s="14">
        <v>168565</v>
      </c>
      <c r="D95" s="14">
        <v>50153</v>
      </c>
      <c r="E95" s="14" t="s">
        <v>14</v>
      </c>
      <c r="F95" s="14" t="s">
        <v>14</v>
      </c>
      <c r="G95" s="14" t="s">
        <v>14</v>
      </c>
      <c r="H95" s="14" t="s">
        <v>14</v>
      </c>
      <c r="I95" s="14">
        <v>118412</v>
      </c>
      <c r="J95" s="14" t="s">
        <v>14</v>
      </c>
      <c r="K95" s="14" t="s">
        <v>14</v>
      </c>
      <c r="L95" s="14" t="s">
        <v>14</v>
      </c>
      <c r="M95" s="15" t="s">
        <v>14</v>
      </c>
    </row>
    <row r="96" spans="1:13" x14ac:dyDescent="0.35">
      <c r="A96" s="12">
        <v>1924</v>
      </c>
      <c r="B96" s="13">
        <v>91</v>
      </c>
      <c r="C96" s="14">
        <v>140404</v>
      </c>
      <c r="D96" s="14">
        <v>39939</v>
      </c>
      <c r="E96" s="14" t="s">
        <v>14</v>
      </c>
      <c r="F96" s="14" t="s">
        <v>14</v>
      </c>
      <c r="G96" s="14" t="s">
        <v>14</v>
      </c>
      <c r="H96" s="14" t="s">
        <v>14</v>
      </c>
      <c r="I96" s="14">
        <v>100465</v>
      </c>
      <c r="J96" s="14" t="s">
        <v>14</v>
      </c>
      <c r="K96" s="14" t="s">
        <v>14</v>
      </c>
      <c r="L96" s="14" t="s">
        <v>14</v>
      </c>
      <c r="M96" s="15" t="s">
        <v>14</v>
      </c>
    </row>
    <row r="97" spans="1:13" x14ac:dyDescent="0.35">
      <c r="A97" s="12">
        <v>1923</v>
      </c>
      <c r="B97" s="13">
        <v>92</v>
      </c>
      <c r="C97" s="14">
        <v>117192</v>
      </c>
      <c r="D97" s="14">
        <v>31422</v>
      </c>
      <c r="E97" s="14" t="s">
        <v>14</v>
      </c>
      <c r="F97" s="14" t="s">
        <v>14</v>
      </c>
      <c r="G97" s="14" t="s">
        <v>14</v>
      </c>
      <c r="H97" s="14" t="s">
        <v>14</v>
      </c>
      <c r="I97" s="14">
        <v>85770</v>
      </c>
      <c r="J97" s="14" t="s">
        <v>14</v>
      </c>
      <c r="K97" s="14" t="s">
        <v>14</v>
      </c>
      <c r="L97" s="14" t="s">
        <v>14</v>
      </c>
      <c r="M97" s="15" t="s">
        <v>14</v>
      </c>
    </row>
    <row r="98" spans="1:13" x14ac:dyDescent="0.35">
      <c r="A98" s="12">
        <v>1922</v>
      </c>
      <c r="B98" s="13">
        <v>93</v>
      </c>
      <c r="C98" s="14">
        <v>96346</v>
      </c>
      <c r="D98" s="14">
        <v>24247</v>
      </c>
      <c r="E98" s="14" t="s">
        <v>14</v>
      </c>
      <c r="F98" s="14" t="s">
        <v>14</v>
      </c>
      <c r="G98" s="14" t="s">
        <v>14</v>
      </c>
      <c r="H98" s="14" t="s">
        <v>14</v>
      </c>
      <c r="I98" s="14">
        <v>72099</v>
      </c>
      <c r="J98" s="14" t="s">
        <v>14</v>
      </c>
      <c r="K98" s="14" t="s">
        <v>14</v>
      </c>
      <c r="L98" s="14" t="s">
        <v>14</v>
      </c>
      <c r="M98" s="15" t="s">
        <v>14</v>
      </c>
    </row>
    <row r="99" spans="1:13" x14ac:dyDescent="0.35">
      <c r="A99" s="12">
        <v>1921</v>
      </c>
      <c r="B99" s="13">
        <v>94</v>
      </c>
      <c r="C99" s="14">
        <v>77854</v>
      </c>
      <c r="D99" s="14">
        <v>18932</v>
      </c>
      <c r="E99" s="14" t="s">
        <v>14</v>
      </c>
      <c r="F99" s="14" t="s">
        <v>14</v>
      </c>
      <c r="G99" s="14" t="s">
        <v>14</v>
      </c>
      <c r="H99" s="14" t="s">
        <v>14</v>
      </c>
      <c r="I99" s="14">
        <v>58922</v>
      </c>
      <c r="J99" s="14" t="s">
        <v>14</v>
      </c>
      <c r="K99" s="14" t="s">
        <v>14</v>
      </c>
      <c r="L99" s="14" t="s">
        <v>14</v>
      </c>
      <c r="M99" s="15" t="s">
        <v>14</v>
      </c>
    </row>
    <row r="100" spans="1:13" x14ac:dyDescent="0.35">
      <c r="A100" s="12">
        <v>1920</v>
      </c>
      <c r="B100" s="13">
        <v>95</v>
      </c>
      <c r="C100" s="14">
        <v>59799</v>
      </c>
      <c r="D100" s="14">
        <v>13816</v>
      </c>
      <c r="E100" s="14" t="s">
        <v>14</v>
      </c>
      <c r="F100" s="14" t="s">
        <v>14</v>
      </c>
      <c r="G100" s="14" t="s">
        <v>14</v>
      </c>
      <c r="H100" s="14" t="s">
        <v>14</v>
      </c>
      <c r="I100" s="14">
        <v>45983</v>
      </c>
      <c r="J100" s="14" t="s">
        <v>14</v>
      </c>
      <c r="K100" s="14" t="s">
        <v>14</v>
      </c>
      <c r="L100" s="14" t="s">
        <v>14</v>
      </c>
      <c r="M100" s="15" t="s">
        <v>14</v>
      </c>
    </row>
    <row r="101" spans="1:13" x14ac:dyDescent="0.35">
      <c r="A101" s="12">
        <v>1919</v>
      </c>
      <c r="B101" s="13">
        <v>96</v>
      </c>
      <c r="C101" s="14">
        <v>27377</v>
      </c>
      <c r="D101" s="14">
        <v>6034</v>
      </c>
      <c r="E101" s="14" t="s">
        <v>14</v>
      </c>
      <c r="F101" s="14" t="s">
        <v>14</v>
      </c>
      <c r="G101" s="14" t="s">
        <v>14</v>
      </c>
      <c r="H101" s="14" t="s">
        <v>14</v>
      </c>
      <c r="I101" s="14">
        <v>21343</v>
      </c>
      <c r="J101" s="14" t="s">
        <v>14</v>
      </c>
      <c r="K101" s="14" t="s">
        <v>14</v>
      </c>
      <c r="L101" s="14" t="s">
        <v>14</v>
      </c>
      <c r="M101" s="15" t="s">
        <v>14</v>
      </c>
    </row>
    <row r="102" spans="1:13" x14ac:dyDescent="0.35">
      <c r="A102" s="12">
        <v>1918</v>
      </c>
      <c r="B102" s="13">
        <v>97</v>
      </c>
      <c r="C102" s="14">
        <v>17226</v>
      </c>
      <c r="D102" s="14">
        <v>3434</v>
      </c>
      <c r="E102" s="14" t="s">
        <v>14</v>
      </c>
      <c r="F102" s="14" t="s">
        <v>14</v>
      </c>
      <c r="G102" s="14" t="s">
        <v>14</v>
      </c>
      <c r="H102" s="14" t="s">
        <v>14</v>
      </c>
      <c r="I102" s="14">
        <v>13792</v>
      </c>
      <c r="J102" s="14" t="s">
        <v>14</v>
      </c>
      <c r="K102" s="14" t="s">
        <v>14</v>
      </c>
      <c r="L102" s="14" t="s">
        <v>14</v>
      </c>
      <c r="M102" s="15" t="s">
        <v>14</v>
      </c>
    </row>
    <row r="103" spans="1:13" x14ac:dyDescent="0.35">
      <c r="A103" s="12">
        <v>1917</v>
      </c>
      <c r="B103" s="13">
        <v>98</v>
      </c>
      <c r="C103" s="14">
        <v>11073</v>
      </c>
      <c r="D103" s="14">
        <v>1953</v>
      </c>
      <c r="E103" s="14" t="s">
        <v>14</v>
      </c>
      <c r="F103" s="14" t="s">
        <v>14</v>
      </c>
      <c r="G103" s="14" t="s">
        <v>14</v>
      </c>
      <c r="H103" s="14" t="s">
        <v>14</v>
      </c>
      <c r="I103" s="14">
        <v>9120</v>
      </c>
      <c r="J103" s="14" t="s">
        <v>14</v>
      </c>
      <c r="K103" s="14" t="s">
        <v>14</v>
      </c>
      <c r="L103" s="14" t="s">
        <v>14</v>
      </c>
      <c r="M103" s="15" t="s">
        <v>14</v>
      </c>
    </row>
    <row r="104" spans="1:13" x14ac:dyDescent="0.35">
      <c r="A104" s="12">
        <v>1916</v>
      </c>
      <c r="B104" s="13">
        <v>99</v>
      </c>
      <c r="C104" s="14">
        <v>6916</v>
      </c>
      <c r="D104" s="14">
        <v>1193</v>
      </c>
      <c r="E104" s="14" t="s">
        <v>14</v>
      </c>
      <c r="F104" s="14" t="s">
        <v>14</v>
      </c>
      <c r="G104" s="14" t="s">
        <v>14</v>
      </c>
      <c r="H104" s="14" t="s">
        <v>14</v>
      </c>
      <c r="I104" s="14">
        <v>5723</v>
      </c>
      <c r="J104" s="14" t="s">
        <v>14</v>
      </c>
      <c r="K104" s="14" t="s">
        <v>14</v>
      </c>
      <c r="L104" s="14" t="s">
        <v>14</v>
      </c>
      <c r="M104" s="15" t="s">
        <v>14</v>
      </c>
    </row>
    <row r="105" spans="1:13" x14ac:dyDescent="0.35">
      <c r="A105" s="12">
        <v>1915</v>
      </c>
      <c r="B105" s="13">
        <v>100</v>
      </c>
      <c r="C105" s="14">
        <v>5670</v>
      </c>
      <c r="D105" s="14">
        <v>982</v>
      </c>
      <c r="E105" s="14" t="s">
        <v>14</v>
      </c>
      <c r="F105" s="14" t="s">
        <v>14</v>
      </c>
      <c r="G105" s="14" t="s">
        <v>14</v>
      </c>
      <c r="H105" s="14" t="s">
        <v>14</v>
      </c>
      <c r="I105" s="14">
        <v>4688</v>
      </c>
      <c r="J105" s="14" t="s">
        <v>14</v>
      </c>
      <c r="K105" s="14" t="s">
        <v>14</v>
      </c>
      <c r="L105" s="14" t="s">
        <v>14</v>
      </c>
      <c r="M105" s="15" t="s">
        <v>14</v>
      </c>
    </row>
    <row r="106" spans="1:13" x14ac:dyDescent="0.35">
      <c r="A106" s="12">
        <v>1914</v>
      </c>
      <c r="B106" s="13">
        <v>101</v>
      </c>
      <c r="C106" s="14">
        <v>5875</v>
      </c>
      <c r="D106" s="14">
        <v>949</v>
      </c>
      <c r="E106" s="14" t="s">
        <v>14</v>
      </c>
      <c r="F106" s="14" t="s">
        <v>14</v>
      </c>
      <c r="G106" s="14" t="s">
        <v>14</v>
      </c>
      <c r="H106" s="14" t="s">
        <v>14</v>
      </c>
      <c r="I106" s="14">
        <v>4926</v>
      </c>
      <c r="J106" s="14" t="s">
        <v>14</v>
      </c>
      <c r="K106" s="14" t="s">
        <v>14</v>
      </c>
      <c r="L106" s="14" t="s">
        <v>14</v>
      </c>
      <c r="M106" s="15" t="s">
        <v>14</v>
      </c>
    </row>
    <row r="107" spans="1:13" x14ac:dyDescent="0.35">
      <c r="A107" s="12">
        <v>1913</v>
      </c>
      <c r="B107" s="13">
        <v>102</v>
      </c>
      <c r="C107" s="14">
        <v>3600</v>
      </c>
      <c r="D107" s="14">
        <v>505</v>
      </c>
      <c r="E107" s="14" t="s">
        <v>14</v>
      </c>
      <c r="F107" s="14" t="s">
        <v>14</v>
      </c>
      <c r="G107" s="14" t="s">
        <v>14</v>
      </c>
      <c r="H107" s="14" t="s">
        <v>14</v>
      </c>
      <c r="I107" s="14">
        <v>3095</v>
      </c>
      <c r="J107" s="14" t="s">
        <v>14</v>
      </c>
      <c r="K107" s="14" t="s">
        <v>14</v>
      </c>
      <c r="L107" s="14" t="s">
        <v>14</v>
      </c>
      <c r="M107" s="15" t="s">
        <v>14</v>
      </c>
    </row>
    <row r="108" spans="1:13" x14ac:dyDescent="0.35">
      <c r="A108" s="12">
        <v>1912</v>
      </c>
      <c r="B108" s="13">
        <v>103</v>
      </c>
      <c r="C108" s="14">
        <v>2142</v>
      </c>
      <c r="D108" s="14">
        <v>315</v>
      </c>
      <c r="E108" s="14" t="s">
        <v>14</v>
      </c>
      <c r="F108" s="14" t="s">
        <v>14</v>
      </c>
      <c r="G108" s="14" t="s">
        <v>14</v>
      </c>
      <c r="H108" s="14" t="s">
        <v>14</v>
      </c>
      <c r="I108" s="14">
        <v>1827</v>
      </c>
      <c r="J108" s="14" t="s">
        <v>14</v>
      </c>
      <c r="K108" s="14" t="s">
        <v>14</v>
      </c>
      <c r="L108" s="14" t="s">
        <v>14</v>
      </c>
      <c r="M108" s="15" t="s">
        <v>14</v>
      </c>
    </row>
    <row r="109" spans="1:13" x14ac:dyDescent="0.35">
      <c r="A109" s="12">
        <v>1911</v>
      </c>
      <c r="B109" s="13">
        <v>104</v>
      </c>
      <c r="C109" s="14">
        <v>1229</v>
      </c>
      <c r="D109" s="14">
        <v>194</v>
      </c>
      <c r="E109" s="14" t="s">
        <v>14</v>
      </c>
      <c r="F109" s="14" t="s">
        <v>14</v>
      </c>
      <c r="G109" s="14" t="s">
        <v>14</v>
      </c>
      <c r="H109" s="14" t="s">
        <v>14</v>
      </c>
      <c r="I109" s="14">
        <v>1035</v>
      </c>
      <c r="J109" s="14" t="s">
        <v>14</v>
      </c>
      <c r="K109" s="14" t="s">
        <v>14</v>
      </c>
      <c r="L109" s="14" t="s">
        <v>14</v>
      </c>
      <c r="M109" s="15" t="s">
        <v>14</v>
      </c>
    </row>
    <row r="110" spans="1:13" x14ac:dyDescent="0.35">
      <c r="A110" s="12" t="s">
        <v>15</v>
      </c>
      <c r="B110" s="13" t="s">
        <v>16</v>
      </c>
      <c r="C110" s="14">
        <v>1780</v>
      </c>
      <c r="D110" s="14">
        <v>351</v>
      </c>
      <c r="E110" s="14" t="s">
        <v>14</v>
      </c>
      <c r="F110" s="14" t="s">
        <v>14</v>
      </c>
      <c r="G110" s="14" t="s">
        <v>14</v>
      </c>
      <c r="H110" s="14" t="s">
        <v>14</v>
      </c>
      <c r="I110" s="14">
        <v>1429</v>
      </c>
      <c r="J110" s="14" t="s">
        <v>14</v>
      </c>
      <c r="K110" s="14" t="s">
        <v>14</v>
      </c>
      <c r="L110" s="14" t="s">
        <v>14</v>
      </c>
      <c r="M110" s="15" t="s">
        <v>14</v>
      </c>
    </row>
    <row r="111" spans="1:13" x14ac:dyDescent="0.35">
      <c r="A111" s="16"/>
      <c r="B111" s="17"/>
      <c r="C111" s="14"/>
      <c r="D111" s="14"/>
      <c r="E111" s="14"/>
      <c r="F111" s="14"/>
      <c r="G111" s="14"/>
      <c r="H111" s="14"/>
      <c r="I111" s="14"/>
      <c r="J111" s="14"/>
      <c r="K111" s="14"/>
      <c r="L111" s="14"/>
      <c r="M111" s="15"/>
    </row>
    <row r="112" spans="1:13" x14ac:dyDescent="0.35">
      <c r="A112" s="16" t="s">
        <v>17</v>
      </c>
      <c r="B112" s="17"/>
      <c r="C112" s="14">
        <v>64468792</v>
      </c>
      <c r="D112" s="14">
        <v>31216202</v>
      </c>
      <c r="E112" s="14">
        <v>17024449</v>
      </c>
      <c r="F112" s="14">
        <v>11563198</v>
      </c>
      <c r="G112" s="14">
        <v>752257</v>
      </c>
      <c r="H112" s="14">
        <v>1876298</v>
      </c>
      <c r="I112" s="14">
        <v>33252590</v>
      </c>
      <c r="J112" s="14">
        <v>15808763</v>
      </c>
      <c r="K112" s="14">
        <v>11523401</v>
      </c>
      <c r="L112" s="14">
        <v>3247295</v>
      </c>
      <c r="M112" s="15">
        <v>2673131</v>
      </c>
    </row>
    <row r="113" spans="1:13" x14ac:dyDescent="0.35">
      <c r="A113" s="18"/>
      <c r="B113" s="19"/>
      <c r="C113" s="14"/>
      <c r="D113" s="14"/>
      <c r="E113" s="14"/>
      <c r="F113" s="14"/>
      <c r="G113" s="14"/>
      <c r="H113" s="14"/>
      <c r="I113" s="14"/>
      <c r="J113" s="14"/>
      <c r="K113" s="14"/>
      <c r="L113" s="14"/>
      <c r="M113" s="15"/>
    </row>
    <row r="114" spans="1:13" x14ac:dyDescent="0.35">
      <c r="A114" s="16" t="s">
        <v>18</v>
      </c>
      <c r="B114" s="17"/>
      <c r="C114" s="14">
        <v>15645526</v>
      </c>
      <c r="D114" s="14">
        <v>8004668</v>
      </c>
      <c r="E114" s="14">
        <v>8000189</v>
      </c>
      <c r="F114" s="14">
        <v>3898</v>
      </c>
      <c r="G114" s="14">
        <v>304</v>
      </c>
      <c r="H114" s="14">
        <v>277</v>
      </c>
      <c r="I114" s="14">
        <v>7640858</v>
      </c>
      <c r="J114" s="14">
        <v>7633046</v>
      </c>
      <c r="K114" s="14">
        <v>7185</v>
      </c>
      <c r="L114" s="14">
        <v>421</v>
      </c>
      <c r="M114" s="15">
        <v>206</v>
      </c>
    </row>
    <row r="115" spans="1:13" x14ac:dyDescent="0.35">
      <c r="A115" s="16" t="s">
        <v>19</v>
      </c>
      <c r="B115" s="17"/>
      <c r="C115" s="14">
        <v>32562257</v>
      </c>
      <c r="D115" s="14">
        <v>16067115</v>
      </c>
      <c r="E115" s="14">
        <v>8366988</v>
      </c>
      <c r="F115" s="14">
        <v>6487455</v>
      </c>
      <c r="G115" s="14">
        <v>82570</v>
      </c>
      <c r="H115" s="14">
        <v>1130102</v>
      </c>
      <c r="I115" s="14">
        <v>16495142</v>
      </c>
      <c r="J115" s="14">
        <v>7457009</v>
      </c>
      <c r="K115" s="14">
        <v>7157509</v>
      </c>
      <c r="L115" s="14">
        <v>285700</v>
      </c>
      <c r="M115" s="15">
        <v>1594924</v>
      </c>
    </row>
    <row r="116" spans="1:13" x14ac:dyDescent="0.35">
      <c r="A116" s="16" t="s">
        <v>20</v>
      </c>
      <c r="B116" s="17"/>
      <c r="C116" s="14">
        <v>16261009</v>
      </c>
      <c r="D116" s="14">
        <v>7144419</v>
      </c>
      <c r="E116" s="14">
        <v>657272</v>
      </c>
      <c r="F116" s="14">
        <v>5071845</v>
      </c>
      <c r="G116" s="14">
        <v>669383</v>
      </c>
      <c r="H116" s="14">
        <v>745919</v>
      </c>
      <c r="I116" s="14">
        <v>9116590</v>
      </c>
      <c r="J116" s="14">
        <v>718708</v>
      </c>
      <c r="K116" s="14">
        <v>4358707</v>
      </c>
      <c r="L116" s="14">
        <v>2961174</v>
      </c>
      <c r="M116" s="15">
        <v>1078001</v>
      </c>
    </row>
    <row r="117" spans="1:13" x14ac:dyDescent="0.35">
      <c r="A117" s="18"/>
      <c r="B117" s="19"/>
      <c r="C117" s="14"/>
      <c r="D117" s="14"/>
      <c r="E117" s="14"/>
      <c r="F117" s="14"/>
      <c r="G117" s="14"/>
      <c r="H117" s="14"/>
      <c r="I117" s="14"/>
      <c r="J117" s="14"/>
      <c r="K117" s="14"/>
      <c r="L117" s="14"/>
      <c r="M117" s="15"/>
    </row>
    <row r="118" spans="1:13" x14ac:dyDescent="0.35">
      <c r="A118" s="16" t="s">
        <v>21</v>
      </c>
      <c r="B118" s="17"/>
      <c r="C118" s="14">
        <v>11738125</v>
      </c>
      <c r="D118" s="14">
        <v>6002321</v>
      </c>
      <c r="E118" s="14">
        <v>6002321</v>
      </c>
      <c r="F118" s="14">
        <v>0</v>
      </c>
      <c r="G118" s="14">
        <v>0</v>
      </c>
      <c r="H118" s="14">
        <v>0</v>
      </c>
      <c r="I118" s="14">
        <v>5735804</v>
      </c>
      <c r="J118" s="14">
        <v>5735804</v>
      </c>
      <c r="K118" s="14">
        <v>0</v>
      </c>
      <c r="L118" s="14">
        <v>0</v>
      </c>
      <c r="M118" s="15">
        <v>0</v>
      </c>
    </row>
    <row r="119" spans="1:13" x14ac:dyDescent="0.35">
      <c r="A119" s="16" t="s">
        <v>22</v>
      </c>
      <c r="B119" s="17"/>
      <c r="C119" s="14">
        <v>23656882</v>
      </c>
      <c r="D119" s="14">
        <v>11793234</v>
      </c>
      <c r="E119" s="14">
        <v>8661930</v>
      </c>
      <c r="F119" s="14">
        <v>2813527</v>
      </c>
      <c r="G119" s="14">
        <v>9438</v>
      </c>
      <c r="H119" s="14">
        <v>308339</v>
      </c>
      <c r="I119" s="14">
        <v>11863648</v>
      </c>
      <c r="J119" s="14">
        <v>7921032</v>
      </c>
      <c r="K119" s="14">
        <v>3418869</v>
      </c>
      <c r="L119" s="14">
        <v>32756</v>
      </c>
      <c r="M119" s="15">
        <v>490991</v>
      </c>
    </row>
    <row r="120" spans="1:13" x14ac:dyDescent="0.35">
      <c r="A120" s="16" t="s">
        <v>23</v>
      </c>
      <c r="B120" s="17"/>
      <c r="C120" s="14">
        <v>23078969</v>
      </c>
      <c r="D120" s="14">
        <v>11133222</v>
      </c>
      <c r="E120" s="14">
        <v>2217517</v>
      </c>
      <c r="F120" s="14">
        <v>7176077</v>
      </c>
      <c r="G120" s="14">
        <v>288928</v>
      </c>
      <c r="H120" s="14">
        <v>1450700</v>
      </c>
      <c r="I120" s="14">
        <v>11945747</v>
      </c>
      <c r="J120" s="14">
        <v>1900946</v>
      </c>
      <c r="K120" s="14">
        <v>6943527</v>
      </c>
      <c r="L120" s="14">
        <v>1138730</v>
      </c>
      <c r="M120" s="15">
        <v>1962544</v>
      </c>
    </row>
    <row r="121" spans="1:13" x14ac:dyDescent="0.35">
      <c r="A121" s="16" t="s">
        <v>24</v>
      </c>
      <c r="B121" s="17"/>
      <c r="C121" s="14">
        <v>5994816</v>
      </c>
      <c r="D121" s="14">
        <v>2287425</v>
      </c>
      <c r="E121" s="14">
        <v>142681</v>
      </c>
      <c r="F121" s="14">
        <v>1573594</v>
      </c>
      <c r="G121" s="14">
        <v>453891</v>
      </c>
      <c r="H121" s="14">
        <v>117259</v>
      </c>
      <c r="I121" s="14">
        <v>3707391</v>
      </c>
      <c r="J121" s="14">
        <v>250981</v>
      </c>
      <c r="K121" s="14">
        <v>1161005</v>
      </c>
      <c r="L121" s="14">
        <v>2075809</v>
      </c>
      <c r="M121" s="15">
        <v>219596</v>
      </c>
    </row>
    <row r="122" spans="1:13" x14ac:dyDescent="0.35">
      <c r="A122" s="18"/>
      <c r="B122" s="19"/>
      <c r="C122" s="14"/>
      <c r="D122" s="14"/>
      <c r="E122" s="14"/>
      <c r="F122" s="14"/>
      <c r="G122" s="14"/>
      <c r="H122" s="14"/>
      <c r="I122" s="14"/>
      <c r="J122" s="14"/>
      <c r="K122" s="14"/>
      <c r="L122" s="14"/>
      <c r="M122" s="15"/>
    </row>
    <row r="123" spans="1:13" x14ac:dyDescent="0.35">
      <c r="A123" s="16" t="s">
        <v>25</v>
      </c>
      <c r="B123" s="17"/>
      <c r="C123" s="14">
        <v>36512103</v>
      </c>
      <c r="D123" s="14">
        <v>17956379</v>
      </c>
      <c r="E123" s="14">
        <v>8621552</v>
      </c>
      <c r="F123" s="14">
        <v>7784180</v>
      </c>
      <c r="G123" s="14">
        <v>135326</v>
      </c>
      <c r="H123" s="14">
        <v>1415321</v>
      </c>
      <c r="I123" s="14">
        <v>18555724</v>
      </c>
      <c r="J123" s="14">
        <v>7677769</v>
      </c>
      <c r="K123" s="14">
        <v>8413335</v>
      </c>
      <c r="L123" s="14">
        <v>501183</v>
      </c>
      <c r="M123" s="15">
        <v>1963437</v>
      </c>
    </row>
    <row r="124" spans="1:13" x14ac:dyDescent="0.35">
      <c r="A124" s="16" t="s">
        <v>26</v>
      </c>
      <c r="B124" s="17"/>
      <c r="C124" s="14">
        <v>12311163</v>
      </c>
      <c r="D124" s="14">
        <v>5255155</v>
      </c>
      <c r="E124" s="14">
        <v>402708</v>
      </c>
      <c r="F124" s="14">
        <v>3775120</v>
      </c>
      <c r="G124" s="14">
        <v>616627</v>
      </c>
      <c r="H124" s="14">
        <v>460700</v>
      </c>
      <c r="I124" s="14">
        <v>7056008</v>
      </c>
      <c r="J124" s="14">
        <v>497948</v>
      </c>
      <c r="K124" s="14">
        <v>3102881</v>
      </c>
      <c r="L124" s="14">
        <v>2745691</v>
      </c>
      <c r="M124" s="15">
        <v>709488</v>
      </c>
    </row>
    <row r="125" spans="1:13" x14ac:dyDescent="0.35">
      <c r="A125" s="20"/>
      <c r="B125" s="21"/>
      <c r="C125" s="22"/>
      <c r="D125" s="22"/>
      <c r="E125" s="22"/>
      <c r="F125" s="22"/>
      <c r="G125" s="22"/>
      <c r="H125" s="22"/>
      <c r="I125" s="22"/>
      <c r="J125" s="22"/>
      <c r="K125" s="22"/>
      <c r="L125" s="22"/>
      <c r="M125" s="23"/>
    </row>
    <row r="126" spans="1:13" ht="15" thickBot="1" x14ac:dyDescent="0.4">
      <c r="A126" s="24" t="s">
        <v>27</v>
      </c>
      <c r="B126" s="25"/>
      <c r="C126" s="26">
        <v>743048</v>
      </c>
      <c r="D126" s="26">
        <v>194419</v>
      </c>
      <c r="E126" s="26">
        <v>10073</v>
      </c>
      <c r="F126" s="26">
        <v>92440</v>
      </c>
      <c r="G126" s="26">
        <v>87827</v>
      </c>
      <c r="H126" s="26">
        <v>4079</v>
      </c>
      <c r="I126" s="26">
        <v>548629</v>
      </c>
      <c r="J126" s="26">
        <v>43351</v>
      </c>
      <c r="K126" s="26">
        <v>44567</v>
      </c>
      <c r="L126" s="26">
        <v>444064</v>
      </c>
      <c r="M126" s="27">
        <v>16647</v>
      </c>
    </row>
    <row r="128" spans="1:13" x14ac:dyDescent="0.35">
      <c r="A128" s="1" t="s">
        <v>28</v>
      </c>
    </row>
    <row r="129" spans="1:13" x14ac:dyDescent="0.35">
      <c r="A129" s="28" t="s">
        <v>29</v>
      </c>
    </row>
    <row r="130" spans="1:13" x14ac:dyDescent="0.35">
      <c r="A130" s="29" t="s">
        <v>30</v>
      </c>
      <c r="B130" s="30"/>
      <c r="C130" s="30"/>
      <c r="D130" s="30"/>
      <c r="E130" s="30"/>
      <c r="F130" s="30"/>
      <c r="G130" s="30"/>
      <c r="H130" s="30"/>
      <c r="I130" s="30"/>
      <c r="J130" s="30"/>
      <c r="K130" s="30"/>
      <c r="L130" s="30"/>
      <c r="M130" s="30"/>
    </row>
    <row r="131" spans="1:13" x14ac:dyDescent="0.35">
      <c r="A131" s="31" t="s">
        <v>31</v>
      </c>
      <c r="B131" s="30"/>
      <c r="C131" s="30"/>
      <c r="D131" s="30"/>
      <c r="E131" s="30"/>
      <c r="F131" s="30"/>
      <c r="G131" s="30"/>
      <c r="H131" s="30"/>
      <c r="I131" s="30"/>
      <c r="J131" s="30"/>
      <c r="K131" s="30"/>
      <c r="L131" s="30"/>
      <c r="M131" s="30"/>
    </row>
    <row r="132" spans="1:13" x14ac:dyDescent="0.35">
      <c r="A132" s="1" t="s">
        <v>32</v>
      </c>
    </row>
    <row r="133" spans="1:13" x14ac:dyDescent="0.35">
      <c r="A133" s="1" t="s">
        <v>33</v>
      </c>
    </row>
  </sheetData>
  <mergeCells count="17">
    <mergeCell ref="A123:B123"/>
    <mergeCell ref="A124:B124"/>
    <mergeCell ref="A126:B126"/>
    <mergeCell ref="A130:M130"/>
    <mergeCell ref="A131:M131"/>
    <mergeCell ref="A115:B115"/>
    <mergeCell ref="A116:B116"/>
    <mergeCell ref="A118:B118"/>
    <mergeCell ref="A119:B119"/>
    <mergeCell ref="A120:B120"/>
    <mergeCell ref="A121:B121"/>
    <mergeCell ref="A3:C3"/>
    <mergeCell ref="D3:H3"/>
    <mergeCell ref="I3:M3"/>
    <mergeCell ref="A111:B111"/>
    <mergeCell ref="A112:B112"/>
    <mergeCell ref="A114:B1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D229E-843F-49E7-ADD5-2F64D27F51DA}">
  <dimension ref="A1:N132"/>
  <sheetViews>
    <sheetView workbookViewId="0">
      <selection activeCell="I5" sqref="I5"/>
    </sheetView>
  </sheetViews>
  <sheetFormatPr baseColWidth="10" defaultRowHeight="14.5" x14ac:dyDescent="0.35"/>
  <cols>
    <col min="1" max="13" width="10.81640625" style="2" customWidth="1"/>
    <col min="14" max="14" width="10.90625" style="2"/>
  </cols>
  <sheetData>
    <row r="1" spans="1:13" x14ac:dyDescent="0.35">
      <c r="A1" s="1" t="s">
        <v>34</v>
      </c>
    </row>
    <row r="2" spans="1:13" ht="15" thickBot="1" x14ac:dyDescent="0.4"/>
    <row r="3" spans="1:13" x14ac:dyDescent="0.35">
      <c r="A3" s="3"/>
      <c r="B3" s="4"/>
      <c r="C3" s="5"/>
      <c r="D3" s="6" t="s">
        <v>1</v>
      </c>
      <c r="E3" s="4"/>
      <c r="F3" s="4"/>
      <c r="G3" s="4"/>
      <c r="H3" s="5"/>
      <c r="I3" s="6" t="s">
        <v>2</v>
      </c>
      <c r="J3" s="4"/>
      <c r="K3" s="4"/>
      <c r="L3" s="4"/>
      <c r="M3" s="7"/>
    </row>
    <row r="4" spans="1:13" ht="37.5" x14ac:dyDescent="0.35">
      <c r="A4" s="8" t="s">
        <v>3</v>
      </c>
      <c r="B4" s="9" t="s">
        <v>4</v>
      </c>
      <c r="C4" s="10" t="s">
        <v>5</v>
      </c>
      <c r="D4" s="10" t="s">
        <v>6</v>
      </c>
      <c r="E4" s="10" t="s">
        <v>7</v>
      </c>
      <c r="F4" s="10" t="s">
        <v>8</v>
      </c>
      <c r="G4" s="10" t="s">
        <v>9</v>
      </c>
      <c r="H4" s="10" t="s">
        <v>10</v>
      </c>
      <c r="I4" s="10" t="s">
        <v>6</v>
      </c>
      <c r="J4" s="10" t="s">
        <v>7</v>
      </c>
      <c r="K4" s="10" t="s">
        <v>11</v>
      </c>
      <c r="L4" s="10" t="s">
        <v>12</v>
      </c>
      <c r="M4" s="11" t="s">
        <v>13</v>
      </c>
    </row>
    <row r="5" spans="1:13" x14ac:dyDescent="0.35">
      <c r="A5" s="12">
        <v>2016</v>
      </c>
      <c r="B5" s="13">
        <v>0</v>
      </c>
      <c r="C5" s="14">
        <v>706335</v>
      </c>
      <c r="D5" s="14">
        <v>360898</v>
      </c>
      <c r="E5" s="14">
        <v>360898</v>
      </c>
      <c r="F5" s="14">
        <v>0</v>
      </c>
      <c r="G5" s="14">
        <v>0</v>
      </c>
      <c r="H5" s="14">
        <v>0</v>
      </c>
      <c r="I5" s="14">
        <v>345437</v>
      </c>
      <c r="J5" s="14">
        <v>345437</v>
      </c>
      <c r="K5" s="14">
        <v>0</v>
      </c>
      <c r="L5" s="14">
        <v>0</v>
      </c>
      <c r="M5" s="15">
        <v>0</v>
      </c>
    </row>
    <row r="6" spans="1:13" x14ac:dyDescent="0.35">
      <c r="A6" s="12">
        <v>2015</v>
      </c>
      <c r="B6" s="13">
        <v>1</v>
      </c>
      <c r="C6" s="14">
        <v>724701</v>
      </c>
      <c r="D6" s="14">
        <v>370710</v>
      </c>
      <c r="E6" s="14">
        <v>370710</v>
      </c>
      <c r="F6" s="14">
        <v>0</v>
      </c>
      <c r="G6" s="14">
        <v>0</v>
      </c>
      <c r="H6" s="14">
        <v>0</v>
      </c>
      <c r="I6" s="14">
        <v>353991</v>
      </c>
      <c r="J6" s="14">
        <v>353991</v>
      </c>
      <c r="K6" s="14">
        <v>0</v>
      </c>
      <c r="L6" s="14">
        <v>0</v>
      </c>
      <c r="M6" s="15">
        <v>0</v>
      </c>
    </row>
    <row r="7" spans="1:13" x14ac:dyDescent="0.35">
      <c r="A7" s="12">
        <v>2014</v>
      </c>
      <c r="B7" s="13">
        <v>2</v>
      </c>
      <c r="C7" s="14">
        <v>747057</v>
      </c>
      <c r="D7" s="14">
        <v>379587</v>
      </c>
      <c r="E7" s="14">
        <v>379587</v>
      </c>
      <c r="F7" s="14">
        <v>0</v>
      </c>
      <c r="G7" s="14">
        <v>0</v>
      </c>
      <c r="H7" s="14">
        <v>0</v>
      </c>
      <c r="I7" s="14">
        <v>367470</v>
      </c>
      <c r="J7" s="14">
        <v>367470</v>
      </c>
      <c r="K7" s="14">
        <v>0</v>
      </c>
      <c r="L7" s="14">
        <v>0</v>
      </c>
      <c r="M7" s="15">
        <v>0</v>
      </c>
    </row>
    <row r="8" spans="1:13" x14ac:dyDescent="0.35">
      <c r="A8" s="12">
        <v>2013</v>
      </c>
      <c r="B8" s="13">
        <v>3</v>
      </c>
      <c r="C8" s="14">
        <v>755872</v>
      </c>
      <c r="D8" s="14">
        <v>386426</v>
      </c>
      <c r="E8" s="14">
        <v>386426</v>
      </c>
      <c r="F8" s="14">
        <v>0</v>
      </c>
      <c r="G8" s="14">
        <v>0</v>
      </c>
      <c r="H8" s="14">
        <v>0</v>
      </c>
      <c r="I8" s="14">
        <v>369446</v>
      </c>
      <c r="J8" s="14">
        <v>369446</v>
      </c>
      <c r="K8" s="14">
        <v>0</v>
      </c>
      <c r="L8" s="14">
        <v>0</v>
      </c>
      <c r="M8" s="15">
        <v>0</v>
      </c>
    </row>
    <row r="9" spans="1:13" x14ac:dyDescent="0.35">
      <c r="A9" s="12">
        <v>2012</v>
      </c>
      <c r="B9" s="13">
        <v>4</v>
      </c>
      <c r="C9" s="14">
        <v>775525</v>
      </c>
      <c r="D9" s="14">
        <v>397442</v>
      </c>
      <c r="E9" s="14">
        <v>397442</v>
      </c>
      <c r="F9" s="14">
        <v>0</v>
      </c>
      <c r="G9" s="14">
        <v>0</v>
      </c>
      <c r="H9" s="14">
        <v>0</v>
      </c>
      <c r="I9" s="14">
        <v>378083</v>
      </c>
      <c r="J9" s="14">
        <v>378083</v>
      </c>
      <c r="K9" s="14">
        <v>0</v>
      </c>
      <c r="L9" s="14">
        <v>0</v>
      </c>
      <c r="M9" s="15">
        <v>0</v>
      </c>
    </row>
    <row r="10" spans="1:13" x14ac:dyDescent="0.35">
      <c r="A10" s="12">
        <v>2011</v>
      </c>
      <c r="B10" s="13">
        <v>5</v>
      </c>
      <c r="C10" s="14">
        <v>784123</v>
      </c>
      <c r="D10" s="14">
        <v>399771</v>
      </c>
      <c r="E10" s="14">
        <v>399771</v>
      </c>
      <c r="F10" s="14">
        <v>0</v>
      </c>
      <c r="G10" s="14">
        <v>0</v>
      </c>
      <c r="H10" s="14">
        <v>0</v>
      </c>
      <c r="I10" s="14">
        <v>384352</v>
      </c>
      <c r="J10" s="14">
        <v>384352</v>
      </c>
      <c r="K10" s="14">
        <v>0</v>
      </c>
      <c r="L10" s="14">
        <v>0</v>
      </c>
      <c r="M10" s="15">
        <v>0</v>
      </c>
    </row>
    <row r="11" spans="1:13" x14ac:dyDescent="0.35">
      <c r="A11" s="12">
        <v>2010</v>
      </c>
      <c r="B11" s="13">
        <v>6</v>
      </c>
      <c r="C11" s="14">
        <v>806132</v>
      </c>
      <c r="D11" s="14">
        <v>411223</v>
      </c>
      <c r="E11" s="14">
        <v>411223</v>
      </c>
      <c r="F11" s="14">
        <v>0</v>
      </c>
      <c r="G11" s="14">
        <v>0</v>
      </c>
      <c r="H11" s="14">
        <v>0</v>
      </c>
      <c r="I11" s="14">
        <v>394909</v>
      </c>
      <c r="J11" s="14">
        <v>394909</v>
      </c>
      <c r="K11" s="14">
        <v>0</v>
      </c>
      <c r="L11" s="14">
        <v>0</v>
      </c>
      <c r="M11" s="15">
        <v>0</v>
      </c>
    </row>
    <row r="12" spans="1:13" x14ac:dyDescent="0.35">
      <c r="A12" s="12">
        <v>2009</v>
      </c>
      <c r="B12" s="13">
        <v>7</v>
      </c>
      <c r="C12" s="14">
        <v>799723</v>
      </c>
      <c r="D12" s="14">
        <v>410107</v>
      </c>
      <c r="E12" s="14">
        <v>410107</v>
      </c>
      <c r="F12" s="14">
        <v>0</v>
      </c>
      <c r="G12" s="14">
        <v>0</v>
      </c>
      <c r="H12" s="14">
        <v>0</v>
      </c>
      <c r="I12" s="14">
        <v>389616</v>
      </c>
      <c r="J12" s="14">
        <v>389616</v>
      </c>
      <c r="K12" s="14">
        <v>0</v>
      </c>
      <c r="L12" s="14">
        <v>0</v>
      </c>
      <c r="M12" s="15">
        <v>0</v>
      </c>
    </row>
    <row r="13" spans="1:13" x14ac:dyDescent="0.35">
      <c r="A13" s="12">
        <v>2008</v>
      </c>
      <c r="B13" s="13">
        <v>8</v>
      </c>
      <c r="C13" s="14">
        <v>805999</v>
      </c>
      <c r="D13" s="14">
        <v>412933</v>
      </c>
      <c r="E13" s="14">
        <v>412933</v>
      </c>
      <c r="F13" s="14">
        <v>0</v>
      </c>
      <c r="G13" s="14">
        <v>0</v>
      </c>
      <c r="H13" s="14">
        <v>0</v>
      </c>
      <c r="I13" s="14">
        <v>393066</v>
      </c>
      <c r="J13" s="14">
        <v>393066</v>
      </c>
      <c r="K13" s="14">
        <v>0</v>
      </c>
      <c r="L13" s="14">
        <v>0</v>
      </c>
      <c r="M13" s="15">
        <v>0</v>
      </c>
    </row>
    <row r="14" spans="1:13" x14ac:dyDescent="0.35">
      <c r="A14" s="12">
        <v>2007</v>
      </c>
      <c r="B14" s="13">
        <v>9</v>
      </c>
      <c r="C14" s="14">
        <v>798548</v>
      </c>
      <c r="D14" s="14">
        <v>408451</v>
      </c>
      <c r="E14" s="14">
        <v>408451</v>
      </c>
      <c r="F14" s="14">
        <v>0</v>
      </c>
      <c r="G14" s="14">
        <v>0</v>
      </c>
      <c r="H14" s="14">
        <v>0</v>
      </c>
      <c r="I14" s="14">
        <v>390097</v>
      </c>
      <c r="J14" s="14">
        <v>390097</v>
      </c>
      <c r="K14" s="14">
        <v>0</v>
      </c>
      <c r="L14" s="14">
        <v>0</v>
      </c>
      <c r="M14" s="15">
        <v>0</v>
      </c>
    </row>
    <row r="15" spans="1:13" x14ac:dyDescent="0.35">
      <c r="A15" s="12">
        <v>2006</v>
      </c>
      <c r="B15" s="13">
        <v>10</v>
      </c>
      <c r="C15" s="14">
        <v>813412</v>
      </c>
      <c r="D15" s="14">
        <v>415140</v>
      </c>
      <c r="E15" s="14">
        <v>415140</v>
      </c>
      <c r="F15" s="14">
        <v>0</v>
      </c>
      <c r="G15" s="14">
        <v>0</v>
      </c>
      <c r="H15" s="14">
        <v>0</v>
      </c>
      <c r="I15" s="14">
        <v>398272</v>
      </c>
      <c r="J15" s="14">
        <v>398272</v>
      </c>
      <c r="K15" s="14">
        <v>0</v>
      </c>
      <c r="L15" s="14">
        <v>0</v>
      </c>
      <c r="M15" s="15">
        <v>0</v>
      </c>
    </row>
    <row r="16" spans="1:13" x14ac:dyDescent="0.35">
      <c r="A16" s="12">
        <v>2005</v>
      </c>
      <c r="B16" s="13">
        <v>11</v>
      </c>
      <c r="C16" s="14">
        <v>793006</v>
      </c>
      <c r="D16" s="14">
        <v>405749</v>
      </c>
      <c r="E16" s="14">
        <v>405749</v>
      </c>
      <c r="F16" s="14">
        <v>0</v>
      </c>
      <c r="G16" s="14">
        <v>0</v>
      </c>
      <c r="H16" s="14">
        <v>0</v>
      </c>
      <c r="I16" s="14">
        <v>387257</v>
      </c>
      <c r="J16" s="14">
        <v>387257</v>
      </c>
      <c r="K16" s="14">
        <v>0</v>
      </c>
      <c r="L16" s="14">
        <v>0</v>
      </c>
      <c r="M16" s="15">
        <v>0</v>
      </c>
    </row>
    <row r="17" spans="1:13" x14ac:dyDescent="0.35">
      <c r="A17" s="12">
        <v>2004</v>
      </c>
      <c r="B17" s="13">
        <v>12</v>
      </c>
      <c r="C17" s="14">
        <v>790984</v>
      </c>
      <c r="D17" s="14">
        <v>404405</v>
      </c>
      <c r="E17" s="14">
        <v>404405</v>
      </c>
      <c r="F17" s="14">
        <v>0</v>
      </c>
      <c r="G17" s="14">
        <v>0</v>
      </c>
      <c r="H17" s="14">
        <v>0</v>
      </c>
      <c r="I17" s="14">
        <v>386579</v>
      </c>
      <c r="J17" s="14">
        <v>386579</v>
      </c>
      <c r="K17" s="14">
        <v>0</v>
      </c>
      <c r="L17" s="14">
        <v>0</v>
      </c>
      <c r="M17" s="15">
        <v>0</v>
      </c>
    </row>
    <row r="18" spans="1:13" x14ac:dyDescent="0.35">
      <c r="A18" s="12">
        <v>2003</v>
      </c>
      <c r="B18" s="13">
        <v>13</v>
      </c>
      <c r="C18" s="14">
        <v>788467</v>
      </c>
      <c r="D18" s="14">
        <v>402875</v>
      </c>
      <c r="E18" s="14">
        <v>402875</v>
      </c>
      <c r="F18" s="14">
        <v>0</v>
      </c>
      <c r="G18" s="14">
        <v>0</v>
      </c>
      <c r="H18" s="14">
        <v>0</v>
      </c>
      <c r="I18" s="14">
        <v>385592</v>
      </c>
      <c r="J18" s="14">
        <v>385592</v>
      </c>
      <c r="K18" s="14">
        <v>0</v>
      </c>
      <c r="L18" s="14">
        <v>0</v>
      </c>
      <c r="M18" s="15">
        <v>0</v>
      </c>
    </row>
    <row r="19" spans="1:13" x14ac:dyDescent="0.35">
      <c r="A19" s="12">
        <v>2002</v>
      </c>
      <c r="B19" s="13">
        <v>14</v>
      </c>
      <c r="C19" s="14">
        <v>793354</v>
      </c>
      <c r="D19" s="14">
        <v>406478</v>
      </c>
      <c r="E19" s="14">
        <v>406478</v>
      </c>
      <c r="F19" s="14">
        <v>0</v>
      </c>
      <c r="G19" s="14">
        <v>0</v>
      </c>
      <c r="H19" s="14">
        <v>0</v>
      </c>
      <c r="I19" s="14">
        <v>386876</v>
      </c>
      <c r="J19" s="14">
        <v>386876</v>
      </c>
      <c r="K19" s="14">
        <v>0</v>
      </c>
      <c r="L19" s="14">
        <v>0</v>
      </c>
      <c r="M19" s="15">
        <v>0</v>
      </c>
    </row>
    <row r="20" spans="1:13" x14ac:dyDescent="0.35">
      <c r="A20" s="12">
        <v>2001</v>
      </c>
      <c r="B20" s="13">
        <v>15</v>
      </c>
      <c r="C20" s="14">
        <v>810935</v>
      </c>
      <c r="D20" s="14">
        <v>416541</v>
      </c>
      <c r="E20" s="14">
        <v>416541</v>
      </c>
      <c r="F20" s="14">
        <v>0</v>
      </c>
      <c r="G20" s="14">
        <v>0</v>
      </c>
      <c r="H20" s="14">
        <v>0</v>
      </c>
      <c r="I20" s="14">
        <v>394394</v>
      </c>
      <c r="J20" s="14">
        <v>394394</v>
      </c>
      <c r="K20" s="14">
        <v>0</v>
      </c>
      <c r="L20" s="14">
        <v>0</v>
      </c>
      <c r="M20" s="15">
        <v>0</v>
      </c>
    </row>
    <row r="21" spans="1:13" x14ac:dyDescent="0.35">
      <c r="A21" s="12">
        <v>2000</v>
      </c>
      <c r="B21" s="13">
        <v>16</v>
      </c>
      <c r="C21" s="14">
        <v>823649</v>
      </c>
      <c r="D21" s="14">
        <v>424319</v>
      </c>
      <c r="E21" s="14">
        <v>424319</v>
      </c>
      <c r="F21" s="14">
        <v>0</v>
      </c>
      <c r="G21" s="14">
        <v>0</v>
      </c>
      <c r="H21" s="14">
        <v>0</v>
      </c>
      <c r="I21" s="14">
        <v>399330</v>
      </c>
      <c r="J21" s="14">
        <v>399330</v>
      </c>
      <c r="K21" s="14">
        <v>0</v>
      </c>
      <c r="L21" s="14">
        <v>0</v>
      </c>
      <c r="M21" s="15">
        <v>0</v>
      </c>
    </row>
    <row r="22" spans="1:13" x14ac:dyDescent="0.35">
      <c r="A22" s="12">
        <v>1999</v>
      </c>
      <c r="B22" s="13">
        <v>17</v>
      </c>
      <c r="C22" s="14">
        <v>779828</v>
      </c>
      <c r="D22" s="14">
        <v>401424</v>
      </c>
      <c r="E22" s="14">
        <v>401424</v>
      </c>
      <c r="F22" s="14">
        <v>0</v>
      </c>
      <c r="G22" s="14">
        <v>0</v>
      </c>
      <c r="H22" s="14">
        <v>0</v>
      </c>
      <c r="I22" s="14">
        <v>378404</v>
      </c>
      <c r="J22" s="14">
        <v>378404</v>
      </c>
      <c r="K22" s="14">
        <v>0</v>
      </c>
      <c r="L22" s="14">
        <v>0</v>
      </c>
      <c r="M22" s="15">
        <v>0</v>
      </c>
    </row>
    <row r="23" spans="1:13" x14ac:dyDescent="0.35">
      <c r="A23" s="12">
        <v>1998</v>
      </c>
      <c r="B23" s="13">
        <v>18</v>
      </c>
      <c r="C23" s="14">
        <v>772916</v>
      </c>
      <c r="D23" s="14">
        <v>396335</v>
      </c>
      <c r="E23" s="14">
        <v>394732</v>
      </c>
      <c r="F23" s="14">
        <v>1365</v>
      </c>
      <c r="G23" s="14">
        <v>90</v>
      </c>
      <c r="H23" s="14">
        <v>148</v>
      </c>
      <c r="I23" s="14">
        <v>376581</v>
      </c>
      <c r="J23" s="14">
        <v>373899</v>
      </c>
      <c r="K23" s="14">
        <v>2626</v>
      </c>
      <c r="L23" s="14">
        <v>38</v>
      </c>
      <c r="M23" s="15">
        <v>18</v>
      </c>
    </row>
    <row r="24" spans="1:13" x14ac:dyDescent="0.35">
      <c r="A24" s="12">
        <v>1997</v>
      </c>
      <c r="B24" s="13">
        <v>19</v>
      </c>
      <c r="C24" s="14">
        <v>745582</v>
      </c>
      <c r="D24" s="14">
        <v>382014</v>
      </c>
      <c r="E24" s="14">
        <v>380048</v>
      </c>
      <c r="F24" s="14">
        <v>1794</v>
      </c>
      <c r="G24" s="14">
        <v>92</v>
      </c>
      <c r="H24" s="14">
        <v>80</v>
      </c>
      <c r="I24" s="14">
        <v>363568</v>
      </c>
      <c r="J24" s="14">
        <v>359154</v>
      </c>
      <c r="K24" s="14">
        <v>4272</v>
      </c>
      <c r="L24" s="14">
        <v>130</v>
      </c>
      <c r="M24" s="15">
        <v>12</v>
      </c>
    </row>
    <row r="25" spans="1:13" x14ac:dyDescent="0.35">
      <c r="A25" s="12">
        <v>1996</v>
      </c>
      <c r="B25" s="13">
        <v>20</v>
      </c>
      <c r="C25" s="14">
        <v>748190</v>
      </c>
      <c r="D25" s="14">
        <v>381346</v>
      </c>
      <c r="E25" s="14">
        <v>378346</v>
      </c>
      <c r="F25" s="14">
        <v>2719</v>
      </c>
      <c r="G25" s="14">
        <v>159</v>
      </c>
      <c r="H25" s="14">
        <v>122</v>
      </c>
      <c r="I25" s="14">
        <v>366844</v>
      </c>
      <c r="J25" s="14">
        <v>359174</v>
      </c>
      <c r="K25" s="14">
        <v>7588</v>
      </c>
      <c r="L25" s="14">
        <v>51</v>
      </c>
      <c r="M25" s="15">
        <v>31</v>
      </c>
    </row>
    <row r="26" spans="1:13" x14ac:dyDescent="0.35">
      <c r="A26" s="12">
        <v>1995</v>
      </c>
      <c r="B26" s="13">
        <v>21</v>
      </c>
      <c r="C26" s="14">
        <v>736254</v>
      </c>
      <c r="D26" s="14">
        <v>374178</v>
      </c>
      <c r="E26" s="14">
        <v>369386</v>
      </c>
      <c r="F26" s="14">
        <v>4585</v>
      </c>
      <c r="G26" s="14">
        <v>48</v>
      </c>
      <c r="H26" s="14">
        <v>159</v>
      </c>
      <c r="I26" s="14">
        <v>362076</v>
      </c>
      <c r="J26" s="14">
        <v>350552</v>
      </c>
      <c r="K26" s="14">
        <v>11373</v>
      </c>
      <c r="L26" s="14">
        <v>68</v>
      </c>
      <c r="M26" s="15">
        <v>83</v>
      </c>
    </row>
    <row r="27" spans="1:13" x14ac:dyDescent="0.35">
      <c r="A27" s="12">
        <v>1994</v>
      </c>
      <c r="B27" s="13">
        <v>22</v>
      </c>
      <c r="C27" s="14">
        <v>708795</v>
      </c>
      <c r="D27" s="14">
        <v>358111</v>
      </c>
      <c r="E27" s="14">
        <v>350650</v>
      </c>
      <c r="F27" s="14">
        <v>7082</v>
      </c>
      <c r="G27" s="14">
        <v>28</v>
      </c>
      <c r="H27" s="14">
        <v>351</v>
      </c>
      <c r="I27" s="14">
        <v>350684</v>
      </c>
      <c r="J27" s="14">
        <v>333641</v>
      </c>
      <c r="K27" s="14">
        <v>16787</v>
      </c>
      <c r="L27" s="14">
        <v>30</v>
      </c>
      <c r="M27" s="15">
        <v>226</v>
      </c>
    </row>
    <row r="28" spans="1:13" x14ac:dyDescent="0.35">
      <c r="A28" s="12">
        <v>1993</v>
      </c>
      <c r="B28" s="13">
        <v>23</v>
      </c>
      <c r="C28" s="14">
        <v>702680</v>
      </c>
      <c r="D28" s="14">
        <v>353571</v>
      </c>
      <c r="E28" s="14">
        <v>343389</v>
      </c>
      <c r="F28" s="14">
        <v>9779</v>
      </c>
      <c r="G28" s="14">
        <v>6</v>
      </c>
      <c r="H28" s="14">
        <v>397</v>
      </c>
      <c r="I28" s="14">
        <v>349109</v>
      </c>
      <c r="J28" s="14">
        <v>324202</v>
      </c>
      <c r="K28" s="14">
        <v>24376</v>
      </c>
      <c r="L28" s="14">
        <v>30</v>
      </c>
      <c r="M28" s="15">
        <v>501</v>
      </c>
    </row>
    <row r="29" spans="1:13" x14ac:dyDescent="0.35">
      <c r="A29" s="12">
        <v>1992</v>
      </c>
      <c r="B29" s="13">
        <v>24</v>
      </c>
      <c r="C29" s="14">
        <v>730987</v>
      </c>
      <c r="D29" s="14">
        <v>366101</v>
      </c>
      <c r="E29" s="14">
        <v>349989</v>
      </c>
      <c r="F29" s="14">
        <v>15487</v>
      </c>
      <c r="G29" s="14">
        <v>19</v>
      </c>
      <c r="H29" s="14">
        <v>606</v>
      </c>
      <c r="I29" s="14">
        <v>364886</v>
      </c>
      <c r="J29" s="14">
        <v>327739</v>
      </c>
      <c r="K29" s="14">
        <v>35902</v>
      </c>
      <c r="L29" s="14">
        <v>46</v>
      </c>
      <c r="M29" s="15">
        <v>1199</v>
      </c>
    </row>
    <row r="30" spans="1:13" x14ac:dyDescent="0.35">
      <c r="A30" s="12">
        <v>1991</v>
      </c>
      <c r="B30" s="13">
        <v>25</v>
      </c>
      <c r="C30" s="14">
        <v>739102</v>
      </c>
      <c r="D30" s="14">
        <v>370296</v>
      </c>
      <c r="E30" s="14">
        <v>347359</v>
      </c>
      <c r="F30" s="14">
        <v>22390</v>
      </c>
      <c r="G30" s="14">
        <v>23</v>
      </c>
      <c r="H30" s="14">
        <v>524</v>
      </c>
      <c r="I30" s="14">
        <v>368806</v>
      </c>
      <c r="J30" s="14">
        <v>318604</v>
      </c>
      <c r="K30" s="14">
        <v>47994</v>
      </c>
      <c r="L30" s="14">
        <v>85</v>
      </c>
      <c r="M30" s="15">
        <v>2123</v>
      </c>
    </row>
    <row r="31" spans="1:13" x14ac:dyDescent="0.35">
      <c r="A31" s="12">
        <v>1990</v>
      </c>
      <c r="B31" s="13">
        <v>26</v>
      </c>
      <c r="C31" s="14">
        <v>750379</v>
      </c>
      <c r="D31" s="14">
        <v>373567</v>
      </c>
      <c r="E31" s="14">
        <v>338956</v>
      </c>
      <c r="F31" s="14">
        <v>33505</v>
      </c>
      <c r="G31" s="14">
        <v>35</v>
      </c>
      <c r="H31" s="14">
        <v>1071</v>
      </c>
      <c r="I31" s="14">
        <v>376812</v>
      </c>
      <c r="J31" s="14">
        <v>312161</v>
      </c>
      <c r="K31" s="14">
        <v>61189</v>
      </c>
      <c r="L31" s="14">
        <v>252</v>
      </c>
      <c r="M31" s="15">
        <v>3210</v>
      </c>
    </row>
    <row r="32" spans="1:13" x14ac:dyDescent="0.35">
      <c r="A32" s="12">
        <v>1989</v>
      </c>
      <c r="B32" s="13">
        <v>27</v>
      </c>
      <c r="C32" s="14">
        <v>756873</v>
      </c>
      <c r="D32" s="14">
        <v>372508</v>
      </c>
      <c r="E32" s="14">
        <v>326534</v>
      </c>
      <c r="F32" s="14">
        <v>44118</v>
      </c>
      <c r="G32" s="14">
        <v>36</v>
      </c>
      <c r="H32" s="14">
        <v>1820</v>
      </c>
      <c r="I32" s="14">
        <v>384365</v>
      </c>
      <c r="J32" s="14">
        <v>301915</v>
      </c>
      <c r="K32" s="14">
        <v>77585</v>
      </c>
      <c r="L32" s="14">
        <v>340</v>
      </c>
      <c r="M32" s="15">
        <v>4525</v>
      </c>
    </row>
    <row r="33" spans="1:13" x14ac:dyDescent="0.35">
      <c r="A33" s="12">
        <v>1988</v>
      </c>
      <c r="B33" s="13">
        <v>28</v>
      </c>
      <c r="C33" s="14">
        <v>767871</v>
      </c>
      <c r="D33" s="14">
        <v>377725</v>
      </c>
      <c r="E33" s="14">
        <v>314100</v>
      </c>
      <c r="F33" s="14">
        <v>60836</v>
      </c>
      <c r="G33" s="14">
        <v>63</v>
      </c>
      <c r="H33" s="14">
        <v>2726</v>
      </c>
      <c r="I33" s="14">
        <v>390146</v>
      </c>
      <c r="J33" s="14">
        <v>288976</v>
      </c>
      <c r="K33" s="14">
        <v>94002</v>
      </c>
      <c r="L33" s="14">
        <v>518</v>
      </c>
      <c r="M33" s="15">
        <v>6650</v>
      </c>
    </row>
    <row r="34" spans="1:13" x14ac:dyDescent="0.35">
      <c r="A34" s="12">
        <v>1987</v>
      </c>
      <c r="B34" s="13">
        <v>29</v>
      </c>
      <c r="C34" s="14">
        <v>771825</v>
      </c>
      <c r="D34" s="14">
        <v>377807</v>
      </c>
      <c r="E34" s="14">
        <v>299214</v>
      </c>
      <c r="F34" s="14">
        <v>75064</v>
      </c>
      <c r="G34" s="14">
        <v>30</v>
      </c>
      <c r="H34" s="14">
        <v>3499</v>
      </c>
      <c r="I34" s="14">
        <v>394018</v>
      </c>
      <c r="J34" s="14">
        <v>274079</v>
      </c>
      <c r="K34" s="14">
        <v>111880</v>
      </c>
      <c r="L34" s="14">
        <v>311</v>
      </c>
      <c r="M34" s="15">
        <v>7748</v>
      </c>
    </row>
    <row r="35" spans="1:13" x14ac:dyDescent="0.35">
      <c r="A35" s="12">
        <v>1986</v>
      </c>
      <c r="B35" s="13">
        <v>30</v>
      </c>
      <c r="C35" s="14">
        <v>787714</v>
      </c>
      <c r="D35" s="14">
        <v>384068</v>
      </c>
      <c r="E35" s="14">
        <v>289582</v>
      </c>
      <c r="F35" s="14">
        <v>89482</v>
      </c>
      <c r="G35" s="14">
        <v>30</v>
      </c>
      <c r="H35" s="14">
        <v>4974</v>
      </c>
      <c r="I35" s="14">
        <v>403646</v>
      </c>
      <c r="J35" s="14">
        <v>261379</v>
      </c>
      <c r="K35" s="14">
        <v>131539</v>
      </c>
      <c r="L35" s="14">
        <v>364</v>
      </c>
      <c r="M35" s="15">
        <v>10364</v>
      </c>
    </row>
    <row r="36" spans="1:13" x14ac:dyDescent="0.35">
      <c r="A36" s="12">
        <v>1985</v>
      </c>
      <c r="B36" s="13">
        <v>31</v>
      </c>
      <c r="C36" s="14">
        <v>786685</v>
      </c>
      <c r="D36" s="14">
        <v>383998</v>
      </c>
      <c r="E36" s="14">
        <v>275330</v>
      </c>
      <c r="F36" s="14">
        <v>102489</v>
      </c>
      <c r="G36" s="14">
        <v>72</v>
      </c>
      <c r="H36" s="14">
        <v>6107</v>
      </c>
      <c r="I36" s="14">
        <v>402687</v>
      </c>
      <c r="J36" s="14">
        <v>247301</v>
      </c>
      <c r="K36" s="14">
        <v>142119</v>
      </c>
      <c r="L36" s="14">
        <v>717</v>
      </c>
      <c r="M36" s="15">
        <v>12550</v>
      </c>
    </row>
    <row r="37" spans="1:13" x14ac:dyDescent="0.35">
      <c r="A37" s="12">
        <v>1984</v>
      </c>
      <c r="B37" s="13">
        <v>32</v>
      </c>
      <c r="C37" s="14">
        <v>781344</v>
      </c>
      <c r="D37" s="14">
        <v>381779</v>
      </c>
      <c r="E37" s="14">
        <v>261445</v>
      </c>
      <c r="F37" s="14">
        <v>113510</v>
      </c>
      <c r="G37" s="14">
        <v>64</v>
      </c>
      <c r="H37" s="14">
        <v>6760</v>
      </c>
      <c r="I37" s="14">
        <v>399565</v>
      </c>
      <c r="J37" s="14">
        <v>231687</v>
      </c>
      <c r="K37" s="14">
        <v>153713</v>
      </c>
      <c r="L37" s="14">
        <v>885</v>
      </c>
      <c r="M37" s="15">
        <v>13280</v>
      </c>
    </row>
    <row r="38" spans="1:13" x14ac:dyDescent="0.35">
      <c r="A38" s="12">
        <v>1983</v>
      </c>
      <c r="B38" s="13">
        <v>33</v>
      </c>
      <c r="C38" s="14">
        <v>773462</v>
      </c>
      <c r="D38" s="14">
        <v>377846</v>
      </c>
      <c r="E38" s="14">
        <v>246914</v>
      </c>
      <c r="F38" s="14">
        <v>123049</v>
      </c>
      <c r="G38" s="14">
        <v>115</v>
      </c>
      <c r="H38" s="14">
        <v>7768</v>
      </c>
      <c r="I38" s="14">
        <v>395616</v>
      </c>
      <c r="J38" s="14">
        <v>219577</v>
      </c>
      <c r="K38" s="14">
        <v>159668</v>
      </c>
      <c r="L38" s="14">
        <v>1109</v>
      </c>
      <c r="M38" s="15">
        <v>15262</v>
      </c>
    </row>
    <row r="39" spans="1:13" x14ac:dyDescent="0.35">
      <c r="A39" s="12">
        <v>1982</v>
      </c>
      <c r="B39" s="13">
        <v>34</v>
      </c>
      <c r="C39" s="14">
        <v>823172</v>
      </c>
      <c r="D39" s="14">
        <v>403288</v>
      </c>
      <c r="E39" s="14">
        <v>250899</v>
      </c>
      <c r="F39" s="14">
        <v>142280</v>
      </c>
      <c r="G39" s="14">
        <v>108</v>
      </c>
      <c r="H39" s="14">
        <v>10001</v>
      </c>
      <c r="I39" s="14">
        <v>419884</v>
      </c>
      <c r="J39" s="14">
        <v>223054</v>
      </c>
      <c r="K39" s="14">
        <v>173584</v>
      </c>
      <c r="L39" s="14">
        <v>1415</v>
      </c>
      <c r="M39" s="15">
        <v>21831</v>
      </c>
    </row>
    <row r="40" spans="1:13" x14ac:dyDescent="0.35">
      <c r="A40" s="12">
        <v>1981</v>
      </c>
      <c r="B40" s="13">
        <v>35</v>
      </c>
      <c r="C40" s="14">
        <v>834096</v>
      </c>
      <c r="D40" s="14">
        <v>409251</v>
      </c>
      <c r="E40" s="14">
        <v>240958</v>
      </c>
      <c r="F40" s="14">
        <v>155926</v>
      </c>
      <c r="G40" s="14">
        <v>145</v>
      </c>
      <c r="H40" s="14">
        <v>12222</v>
      </c>
      <c r="I40" s="14">
        <v>424845</v>
      </c>
      <c r="J40" s="14">
        <v>214829</v>
      </c>
      <c r="K40" s="14">
        <v>182153</v>
      </c>
      <c r="L40" s="14">
        <v>1347</v>
      </c>
      <c r="M40" s="15">
        <v>26516</v>
      </c>
    </row>
    <row r="41" spans="1:13" x14ac:dyDescent="0.35">
      <c r="A41" s="12">
        <v>1980</v>
      </c>
      <c r="B41" s="13">
        <v>36</v>
      </c>
      <c r="C41" s="14">
        <v>843754</v>
      </c>
      <c r="D41" s="14">
        <v>414068</v>
      </c>
      <c r="E41" s="14">
        <v>230714</v>
      </c>
      <c r="F41" s="14">
        <v>166286</v>
      </c>
      <c r="G41" s="14">
        <v>370</v>
      </c>
      <c r="H41" s="14">
        <v>16698</v>
      </c>
      <c r="I41" s="14">
        <v>429686</v>
      </c>
      <c r="J41" s="14">
        <v>207274</v>
      </c>
      <c r="K41" s="14">
        <v>189975</v>
      </c>
      <c r="L41" s="14">
        <v>1828</v>
      </c>
      <c r="M41" s="15">
        <v>30609</v>
      </c>
    </row>
    <row r="42" spans="1:13" x14ac:dyDescent="0.35">
      <c r="A42" s="12">
        <v>1979</v>
      </c>
      <c r="B42" s="13">
        <v>37</v>
      </c>
      <c r="C42" s="14">
        <v>800953</v>
      </c>
      <c r="D42" s="14">
        <v>393201</v>
      </c>
      <c r="E42" s="14">
        <v>208929</v>
      </c>
      <c r="F42" s="14">
        <v>166909</v>
      </c>
      <c r="G42" s="14">
        <v>611</v>
      </c>
      <c r="H42" s="14">
        <v>16752</v>
      </c>
      <c r="I42" s="14">
        <v>407752</v>
      </c>
      <c r="J42" s="14">
        <v>189328</v>
      </c>
      <c r="K42" s="14">
        <v>185610</v>
      </c>
      <c r="L42" s="14">
        <v>2155</v>
      </c>
      <c r="M42" s="15">
        <v>30659</v>
      </c>
    </row>
    <row r="43" spans="1:13" x14ac:dyDescent="0.35">
      <c r="A43" s="12">
        <v>1978</v>
      </c>
      <c r="B43" s="13">
        <v>38</v>
      </c>
      <c r="C43" s="14">
        <v>785686</v>
      </c>
      <c r="D43" s="14">
        <v>387499</v>
      </c>
      <c r="E43" s="14">
        <v>197899</v>
      </c>
      <c r="F43" s="14">
        <v>169759</v>
      </c>
      <c r="G43" s="14">
        <v>924</v>
      </c>
      <c r="H43" s="14">
        <v>18917</v>
      </c>
      <c r="I43" s="14">
        <v>398187</v>
      </c>
      <c r="J43" s="14">
        <v>176776</v>
      </c>
      <c r="K43" s="14">
        <v>188704</v>
      </c>
      <c r="L43" s="14">
        <v>1698</v>
      </c>
      <c r="M43" s="15">
        <v>31009</v>
      </c>
    </row>
    <row r="44" spans="1:13" x14ac:dyDescent="0.35">
      <c r="A44" s="12">
        <v>1977</v>
      </c>
      <c r="B44" s="13">
        <v>39</v>
      </c>
      <c r="C44" s="14">
        <v>790213</v>
      </c>
      <c r="D44" s="14">
        <v>391969</v>
      </c>
      <c r="E44" s="14">
        <v>188218</v>
      </c>
      <c r="F44" s="14">
        <v>179115</v>
      </c>
      <c r="G44" s="14">
        <v>988</v>
      </c>
      <c r="H44" s="14">
        <v>23648</v>
      </c>
      <c r="I44" s="14">
        <v>398244</v>
      </c>
      <c r="J44" s="14">
        <v>168425</v>
      </c>
      <c r="K44" s="14">
        <v>196849</v>
      </c>
      <c r="L44" s="14">
        <v>1964</v>
      </c>
      <c r="M44" s="15">
        <v>31006</v>
      </c>
    </row>
    <row r="45" spans="1:13" x14ac:dyDescent="0.35">
      <c r="A45" s="12">
        <v>1976</v>
      </c>
      <c r="B45" s="13">
        <v>40</v>
      </c>
      <c r="C45" s="14">
        <v>771142</v>
      </c>
      <c r="D45" s="14">
        <v>381569</v>
      </c>
      <c r="E45" s="14">
        <v>172228</v>
      </c>
      <c r="F45" s="14">
        <v>184991</v>
      </c>
      <c r="G45" s="14">
        <v>718</v>
      </c>
      <c r="H45" s="14">
        <v>23632</v>
      </c>
      <c r="I45" s="14">
        <v>389573</v>
      </c>
      <c r="J45" s="14">
        <v>154331</v>
      </c>
      <c r="K45" s="14">
        <v>199033</v>
      </c>
      <c r="L45" s="14">
        <v>2025</v>
      </c>
      <c r="M45" s="15">
        <v>34184</v>
      </c>
    </row>
    <row r="46" spans="1:13" x14ac:dyDescent="0.35">
      <c r="A46" s="12">
        <v>1975</v>
      </c>
      <c r="B46" s="13">
        <v>41</v>
      </c>
      <c r="C46" s="14">
        <v>794571</v>
      </c>
      <c r="D46" s="14">
        <v>394671</v>
      </c>
      <c r="E46" s="14">
        <v>172510</v>
      </c>
      <c r="F46" s="14">
        <v>195403</v>
      </c>
      <c r="G46" s="14">
        <v>739</v>
      </c>
      <c r="H46" s="14">
        <v>26019</v>
      </c>
      <c r="I46" s="14">
        <v>399900</v>
      </c>
      <c r="J46" s="14">
        <v>154728</v>
      </c>
      <c r="K46" s="14">
        <v>203282</v>
      </c>
      <c r="L46" s="14">
        <v>2566</v>
      </c>
      <c r="M46" s="15">
        <v>39324</v>
      </c>
    </row>
    <row r="47" spans="1:13" x14ac:dyDescent="0.35">
      <c r="A47" s="12">
        <v>1974</v>
      </c>
      <c r="B47" s="13">
        <v>42</v>
      </c>
      <c r="C47" s="14">
        <v>835577</v>
      </c>
      <c r="D47" s="14">
        <v>414715</v>
      </c>
      <c r="E47" s="14">
        <v>176086</v>
      </c>
      <c r="F47" s="14">
        <v>207019</v>
      </c>
      <c r="G47" s="14">
        <v>742</v>
      </c>
      <c r="H47" s="14">
        <v>30868</v>
      </c>
      <c r="I47" s="14">
        <v>420862</v>
      </c>
      <c r="J47" s="14">
        <v>153615</v>
      </c>
      <c r="K47" s="14">
        <v>218322</v>
      </c>
      <c r="L47" s="14">
        <v>3256</v>
      </c>
      <c r="M47" s="15">
        <v>45669</v>
      </c>
    </row>
    <row r="48" spans="1:13" x14ac:dyDescent="0.35">
      <c r="A48" s="12">
        <v>1973</v>
      </c>
      <c r="B48" s="13">
        <v>43</v>
      </c>
      <c r="C48" s="14">
        <v>881704</v>
      </c>
      <c r="D48" s="14">
        <v>436916</v>
      </c>
      <c r="E48" s="14">
        <v>179488</v>
      </c>
      <c r="F48" s="14">
        <v>222375</v>
      </c>
      <c r="G48" s="14">
        <v>1090</v>
      </c>
      <c r="H48" s="14">
        <v>33963</v>
      </c>
      <c r="I48" s="14">
        <v>444788</v>
      </c>
      <c r="J48" s="14">
        <v>158117</v>
      </c>
      <c r="K48" s="14">
        <v>230985</v>
      </c>
      <c r="L48" s="14">
        <v>3739</v>
      </c>
      <c r="M48" s="15">
        <v>51947</v>
      </c>
    </row>
    <row r="49" spans="1:13" x14ac:dyDescent="0.35">
      <c r="A49" s="12">
        <v>1972</v>
      </c>
      <c r="B49" s="13">
        <v>44</v>
      </c>
      <c r="C49" s="14">
        <v>901587</v>
      </c>
      <c r="D49" s="14">
        <v>447829</v>
      </c>
      <c r="E49" s="14">
        <v>179734</v>
      </c>
      <c r="F49" s="14">
        <v>229421</v>
      </c>
      <c r="G49" s="14">
        <v>1807</v>
      </c>
      <c r="H49" s="14">
        <v>36867</v>
      </c>
      <c r="I49" s="14">
        <v>453758</v>
      </c>
      <c r="J49" s="14">
        <v>151296</v>
      </c>
      <c r="K49" s="14">
        <v>239688</v>
      </c>
      <c r="L49" s="14">
        <v>4906</v>
      </c>
      <c r="M49" s="15">
        <v>57868</v>
      </c>
    </row>
    <row r="50" spans="1:13" x14ac:dyDescent="0.35">
      <c r="A50" s="12">
        <v>1971</v>
      </c>
      <c r="B50" s="13">
        <v>45</v>
      </c>
      <c r="C50" s="14">
        <v>898206</v>
      </c>
      <c r="D50" s="14">
        <v>447387</v>
      </c>
      <c r="E50" s="14">
        <v>169975</v>
      </c>
      <c r="F50" s="14">
        <v>232485</v>
      </c>
      <c r="G50" s="14">
        <v>2114</v>
      </c>
      <c r="H50" s="14">
        <v>42813</v>
      </c>
      <c r="I50" s="14">
        <v>450819</v>
      </c>
      <c r="J50" s="14">
        <v>141167</v>
      </c>
      <c r="K50" s="14">
        <v>240879</v>
      </c>
      <c r="L50" s="14">
        <v>5167</v>
      </c>
      <c r="M50" s="15">
        <v>63606</v>
      </c>
    </row>
    <row r="51" spans="1:13" x14ac:dyDescent="0.35">
      <c r="A51" s="12">
        <v>1970</v>
      </c>
      <c r="B51" s="13">
        <v>46</v>
      </c>
      <c r="C51" s="14">
        <v>878297</v>
      </c>
      <c r="D51" s="14">
        <v>436172</v>
      </c>
      <c r="E51" s="14">
        <v>161234</v>
      </c>
      <c r="F51" s="14">
        <v>229410</v>
      </c>
      <c r="G51" s="14">
        <v>2208</v>
      </c>
      <c r="H51" s="14">
        <v>43320</v>
      </c>
      <c r="I51" s="14">
        <v>442125</v>
      </c>
      <c r="J51" s="14">
        <v>134705</v>
      </c>
      <c r="K51" s="14">
        <v>237302</v>
      </c>
      <c r="L51" s="14">
        <v>6554</v>
      </c>
      <c r="M51" s="15">
        <v>63564</v>
      </c>
    </row>
    <row r="52" spans="1:13" x14ac:dyDescent="0.35">
      <c r="A52" s="12">
        <v>1969</v>
      </c>
      <c r="B52" s="13">
        <v>47</v>
      </c>
      <c r="C52" s="14">
        <v>867836</v>
      </c>
      <c r="D52" s="14">
        <v>429980</v>
      </c>
      <c r="E52" s="14">
        <v>150026</v>
      </c>
      <c r="F52" s="14">
        <v>231346</v>
      </c>
      <c r="G52" s="14">
        <v>1771</v>
      </c>
      <c r="H52" s="14">
        <v>46837</v>
      </c>
      <c r="I52" s="14">
        <v>437856</v>
      </c>
      <c r="J52" s="14">
        <v>125192</v>
      </c>
      <c r="K52" s="14">
        <v>239060</v>
      </c>
      <c r="L52" s="14">
        <v>7306</v>
      </c>
      <c r="M52" s="15">
        <v>66298</v>
      </c>
    </row>
    <row r="53" spans="1:13" x14ac:dyDescent="0.35">
      <c r="A53" s="12">
        <v>1968</v>
      </c>
      <c r="B53" s="13">
        <v>48</v>
      </c>
      <c r="C53" s="14">
        <v>857219</v>
      </c>
      <c r="D53" s="14">
        <v>422720</v>
      </c>
      <c r="E53" s="14">
        <v>142503</v>
      </c>
      <c r="F53" s="14">
        <v>231200</v>
      </c>
      <c r="G53" s="14">
        <v>1967</v>
      </c>
      <c r="H53" s="14">
        <v>47050</v>
      </c>
      <c r="I53" s="14">
        <v>434499</v>
      </c>
      <c r="J53" s="14">
        <v>122558</v>
      </c>
      <c r="K53" s="14">
        <v>236749</v>
      </c>
      <c r="L53" s="14">
        <v>9053</v>
      </c>
      <c r="M53" s="15">
        <v>66139</v>
      </c>
    </row>
    <row r="54" spans="1:13" x14ac:dyDescent="0.35">
      <c r="A54" s="12">
        <v>1967</v>
      </c>
      <c r="B54" s="13">
        <v>49</v>
      </c>
      <c r="C54" s="14">
        <v>853540</v>
      </c>
      <c r="D54" s="14">
        <v>421648</v>
      </c>
      <c r="E54" s="14">
        <v>138289</v>
      </c>
      <c r="F54" s="14">
        <v>233267</v>
      </c>
      <c r="G54" s="14">
        <v>3127</v>
      </c>
      <c r="H54" s="14">
        <v>46965</v>
      </c>
      <c r="I54" s="14">
        <v>431892</v>
      </c>
      <c r="J54" s="14">
        <v>114520</v>
      </c>
      <c r="K54" s="14">
        <v>237218</v>
      </c>
      <c r="L54" s="14">
        <v>11528</v>
      </c>
      <c r="M54" s="15">
        <v>68626</v>
      </c>
    </row>
    <row r="55" spans="1:13" x14ac:dyDescent="0.35">
      <c r="A55" s="12">
        <v>1966</v>
      </c>
      <c r="B55" s="13">
        <v>50</v>
      </c>
      <c r="C55" s="14">
        <v>873486</v>
      </c>
      <c r="D55" s="14">
        <v>430655</v>
      </c>
      <c r="E55" s="14">
        <v>132865</v>
      </c>
      <c r="F55" s="14">
        <v>244392</v>
      </c>
      <c r="G55" s="14">
        <v>3538</v>
      </c>
      <c r="H55" s="14">
        <v>49860</v>
      </c>
      <c r="I55" s="14">
        <v>442831</v>
      </c>
      <c r="J55" s="14">
        <v>115839</v>
      </c>
      <c r="K55" s="14">
        <v>242920</v>
      </c>
      <c r="L55" s="14">
        <v>12038</v>
      </c>
      <c r="M55" s="15">
        <v>72034</v>
      </c>
    </row>
    <row r="56" spans="1:13" x14ac:dyDescent="0.35">
      <c r="A56" s="12">
        <v>1965</v>
      </c>
      <c r="B56" s="13">
        <v>51</v>
      </c>
      <c r="C56" s="14">
        <v>874901</v>
      </c>
      <c r="D56" s="14">
        <v>430778</v>
      </c>
      <c r="E56" s="14">
        <v>129003</v>
      </c>
      <c r="F56" s="14">
        <v>246499</v>
      </c>
      <c r="G56" s="14">
        <v>4102</v>
      </c>
      <c r="H56" s="14">
        <v>51174</v>
      </c>
      <c r="I56" s="14">
        <v>444123</v>
      </c>
      <c r="J56" s="14">
        <v>105360</v>
      </c>
      <c r="K56" s="14">
        <v>247416</v>
      </c>
      <c r="L56" s="14">
        <v>13605</v>
      </c>
      <c r="M56" s="15">
        <v>77742</v>
      </c>
    </row>
    <row r="57" spans="1:13" x14ac:dyDescent="0.35">
      <c r="A57" s="12">
        <v>1964</v>
      </c>
      <c r="B57" s="13">
        <v>52</v>
      </c>
      <c r="C57" s="14">
        <v>884071</v>
      </c>
      <c r="D57" s="14">
        <v>433599</v>
      </c>
      <c r="E57" s="14">
        <v>120416</v>
      </c>
      <c r="F57" s="14">
        <v>253902</v>
      </c>
      <c r="G57" s="14">
        <v>5161</v>
      </c>
      <c r="H57" s="14">
        <v>54120</v>
      </c>
      <c r="I57" s="14">
        <v>450472</v>
      </c>
      <c r="J57" s="14">
        <v>99629</v>
      </c>
      <c r="K57" s="14">
        <v>255127</v>
      </c>
      <c r="L57" s="14">
        <v>15253</v>
      </c>
      <c r="M57" s="15">
        <v>80463</v>
      </c>
    </row>
    <row r="58" spans="1:13" x14ac:dyDescent="0.35">
      <c r="A58" s="12">
        <v>1963</v>
      </c>
      <c r="B58" s="13">
        <v>53</v>
      </c>
      <c r="C58" s="14">
        <v>871432</v>
      </c>
      <c r="D58" s="14">
        <v>426613</v>
      </c>
      <c r="E58" s="14">
        <v>113883</v>
      </c>
      <c r="F58" s="14">
        <v>252023</v>
      </c>
      <c r="G58" s="14">
        <v>5031</v>
      </c>
      <c r="H58" s="14">
        <v>55676</v>
      </c>
      <c r="I58" s="14">
        <v>444819</v>
      </c>
      <c r="J58" s="14">
        <v>96021</v>
      </c>
      <c r="K58" s="14">
        <v>253181</v>
      </c>
      <c r="L58" s="14">
        <v>17946</v>
      </c>
      <c r="M58" s="15">
        <v>77671</v>
      </c>
    </row>
    <row r="59" spans="1:13" x14ac:dyDescent="0.35">
      <c r="A59" s="12">
        <v>1962</v>
      </c>
      <c r="B59" s="13">
        <v>54</v>
      </c>
      <c r="C59" s="14">
        <v>841129</v>
      </c>
      <c r="D59" s="14">
        <v>411432</v>
      </c>
      <c r="E59" s="14">
        <v>104317</v>
      </c>
      <c r="F59" s="14">
        <v>244917</v>
      </c>
      <c r="G59" s="14">
        <v>4923</v>
      </c>
      <c r="H59" s="14">
        <v>57275</v>
      </c>
      <c r="I59" s="14">
        <v>429697</v>
      </c>
      <c r="J59" s="14">
        <v>85270</v>
      </c>
      <c r="K59" s="14">
        <v>250225</v>
      </c>
      <c r="L59" s="14">
        <v>18845</v>
      </c>
      <c r="M59" s="15">
        <v>75357</v>
      </c>
    </row>
    <row r="60" spans="1:13" x14ac:dyDescent="0.35">
      <c r="A60" s="12">
        <v>1961</v>
      </c>
      <c r="B60" s="13">
        <v>55</v>
      </c>
      <c r="C60" s="14">
        <v>843342</v>
      </c>
      <c r="D60" s="14">
        <v>412286</v>
      </c>
      <c r="E60" s="14">
        <v>96906</v>
      </c>
      <c r="F60" s="14">
        <v>251083</v>
      </c>
      <c r="G60" s="14">
        <v>6112</v>
      </c>
      <c r="H60" s="14">
        <v>58185</v>
      </c>
      <c r="I60" s="14">
        <v>431056</v>
      </c>
      <c r="J60" s="14">
        <v>79110</v>
      </c>
      <c r="K60" s="14">
        <v>252122</v>
      </c>
      <c r="L60" s="14">
        <v>21878</v>
      </c>
      <c r="M60" s="15">
        <v>77946</v>
      </c>
    </row>
    <row r="61" spans="1:13" x14ac:dyDescent="0.35">
      <c r="A61" s="12">
        <v>1960</v>
      </c>
      <c r="B61" s="13">
        <v>56</v>
      </c>
      <c r="C61" s="14">
        <v>837940</v>
      </c>
      <c r="D61" s="14">
        <v>407829</v>
      </c>
      <c r="E61" s="14">
        <v>90617</v>
      </c>
      <c r="F61" s="14">
        <v>251885</v>
      </c>
      <c r="G61" s="14">
        <v>6395</v>
      </c>
      <c r="H61" s="14">
        <v>58932</v>
      </c>
      <c r="I61" s="14">
        <v>430111</v>
      </c>
      <c r="J61" s="14">
        <v>72860</v>
      </c>
      <c r="K61" s="14">
        <v>254582</v>
      </c>
      <c r="L61" s="14">
        <v>24414</v>
      </c>
      <c r="M61" s="15">
        <v>78255</v>
      </c>
    </row>
    <row r="62" spans="1:13" x14ac:dyDescent="0.35">
      <c r="A62" s="12">
        <v>1959</v>
      </c>
      <c r="B62" s="13">
        <v>57</v>
      </c>
      <c r="C62" s="14">
        <v>834073</v>
      </c>
      <c r="D62" s="14">
        <v>404652</v>
      </c>
      <c r="E62" s="14">
        <v>81715</v>
      </c>
      <c r="F62" s="14">
        <v>255322</v>
      </c>
      <c r="G62" s="14">
        <v>7707</v>
      </c>
      <c r="H62" s="14">
        <v>59908</v>
      </c>
      <c r="I62" s="14">
        <v>429421</v>
      </c>
      <c r="J62" s="14">
        <v>69161</v>
      </c>
      <c r="K62" s="14">
        <v>253810</v>
      </c>
      <c r="L62" s="14">
        <v>26645</v>
      </c>
      <c r="M62" s="15">
        <v>79805</v>
      </c>
    </row>
    <row r="63" spans="1:13" x14ac:dyDescent="0.35">
      <c r="A63" s="12">
        <v>1958</v>
      </c>
      <c r="B63" s="13">
        <v>58</v>
      </c>
      <c r="C63" s="14">
        <v>817308</v>
      </c>
      <c r="D63" s="14">
        <v>394624</v>
      </c>
      <c r="E63" s="14">
        <v>73960</v>
      </c>
      <c r="F63" s="14">
        <v>251477</v>
      </c>
      <c r="G63" s="14">
        <v>8542</v>
      </c>
      <c r="H63" s="14">
        <v>60645</v>
      </c>
      <c r="I63" s="14">
        <v>422684</v>
      </c>
      <c r="J63" s="14">
        <v>61833</v>
      </c>
      <c r="K63" s="14">
        <v>251612</v>
      </c>
      <c r="L63" s="14">
        <v>29850</v>
      </c>
      <c r="M63" s="15">
        <v>79389</v>
      </c>
    </row>
    <row r="64" spans="1:13" x14ac:dyDescent="0.35">
      <c r="A64" s="12">
        <v>1957</v>
      </c>
      <c r="B64" s="13">
        <v>59</v>
      </c>
      <c r="C64" s="14">
        <v>811111</v>
      </c>
      <c r="D64" s="14">
        <v>390608</v>
      </c>
      <c r="E64" s="14">
        <v>67298</v>
      </c>
      <c r="F64" s="14">
        <v>254855</v>
      </c>
      <c r="G64" s="14">
        <v>8658</v>
      </c>
      <c r="H64" s="14">
        <v>59797</v>
      </c>
      <c r="I64" s="14">
        <v>420503</v>
      </c>
      <c r="J64" s="14">
        <v>57565</v>
      </c>
      <c r="K64" s="14">
        <v>251889</v>
      </c>
      <c r="L64" s="14">
        <v>31972</v>
      </c>
      <c r="M64" s="15">
        <v>79077</v>
      </c>
    </row>
    <row r="65" spans="1:13" x14ac:dyDescent="0.35">
      <c r="A65" s="12">
        <v>1956</v>
      </c>
      <c r="B65" s="13">
        <v>60</v>
      </c>
      <c r="C65" s="14">
        <v>803628</v>
      </c>
      <c r="D65" s="14">
        <v>385071</v>
      </c>
      <c r="E65" s="14">
        <v>62252</v>
      </c>
      <c r="F65" s="14">
        <v>253862</v>
      </c>
      <c r="G65" s="14">
        <v>9455</v>
      </c>
      <c r="H65" s="14">
        <v>59502</v>
      </c>
      <c r="I65" s="14">
        <v>418557</v>
      </c>
      <c r="J65" s="14">
        <v>52352</v>
      </c>
      <c r="K65" s="14">
        <v>252141</v>
      </c>
      <c r="L65" s="14">
        <v>35082</v>
      </c>
      <c r="M65" s="15">
        <v>78982</v>
      </c>
    </row>
    <row r="66" spans="1:13" x14ac:dyDescent="0.35">
      <c r="A66" s="12">
        <v>1955</v>
      </c>
      <c r="B66" s="13">
        <v>61</v>
      </c>
      <c r="C66" s="14">
        <v>796266</v>
      </c>
      <c r="D66" s="14">
        <v>379686</v>
      </c>
      <c r="E66" s="14">
        <v>56606</v>
      </c>
      <c r="F66" s="14">
        <v>253385</v>
      </c>
      <c r="G66" s="14">
        <v>11142</v>
      </c>
      <c r="H66" s="14">
        <v>58553</v>
      </c>
      <c r="I66" s="14">
        <v>416580</v>
      </c>
      <c r="J66" s="14">
        <v>51437</v>
      </c>
      <c r="K66" s="14">
        <v>248335</v>
      </c>
      <c r="L66" s="14">
        <v>37155</v>
      </c>
      <c r="M66" s="15">
        <v>79653</v>
      </c>
    </row>
    <row r="67" spans="1:13" x14ac:dyDescent="0.35">
      <c r="A67" s="12">
        <v>1954</v>
      </c>
      <c r="B67" s="13">
        <v>62</v>
      </c>
      <c r="C67" s="14">
        <v>792387</v>
      </c>
      <c r="D67" s="14">
        <v>378336</v>
      </c>
      <c r="E67" s="14">
        <v>52324</v>
      </c>
      <c r="F67" s="14">
        <v>255398</v>
      </c>
      <c r="G67" s="14">
        <v>11750</v>
      </c>
      <c r="H67" s="14">
        <v>58864</v>
      </c>
      <c r="I67" s="14">
        <v>414051</v>
      </c>
      <c r="J67" s="14">
        <v>46685</v>
      </c>
      <c r="K67" s="14">
        <v>250573</v>
      </c>
      <c r="L67" s="14">
        <v>41107</v>
      </c>
      <c r="M67" s="15">
        <v>75686</v>
      </c>
    </row>
    <row r="68" spans="1:13" x14ac:dyDescent="0.35">
      <c r="A68" s="12">
        <v>1953</v>
      </c>
      <c r="B68" s="13">
        <v>63</v>
      </c>
      <c r="C68" s="14">
        <v>775422</v>
      </c>
      <c r="D68" s="14">
        <v>369763</v>
      </c>
      <c r="E68" s="14">
        <v>48010</v>
      </c>
      <c r="F68" s="14">
        <v>254115</v>
      </c>
      <c r="G68" s="14">
        <v>11903</v>
      </c>
      <c r="H68" s="14">
        <v>55735</v>
      </c>
      <c r="I68" s="14">
        <v>405659</v>
      </c>
      <c r="J68" s="14">
        <v>45842</v>
      </c>
      <c r="K68" s="14">
        <v>243686</v>
      </c>
      <c r="L68" s="14">
        <v>43960</v>
      </c>
      <c r="M68" s="15">
        <v>72171</v>
      </c>
    </row>
    <row r="69" spans="1:13" x14ac:dyDescent="0.35">
      <c r="A69" s="12">
        <v>1952</v>
      </c>
      <c r="B69" s="13">
        <v>64</v>
      </c>
      <c r="C69" s="14">
        <v>786286</v>
      </c>
      <c r="D69" s="14">
        <v>374342</v>
      </c>
      <c r="E69" s="14">
        <v>45197</v>
      </c>
      <c r="F69" s="14">
        <v>259132</v>
      </c>
      <c r="G69" s="14">
        <v>14016</v>
      </c>
      <c r="H69" s="14">
        <v>55997</v>
      </c>
      <c r="I69" s="14">
        <v>411944</v>
      </c>
      <c r="J69" s="14">
        <v>41605</v>
      </c>
      <c r="K69" s="14">
        <v>248202</v>
      </c>
      <c r="L69" s="14">
        <v>50393</v>
      </c>
      <c r="M69" s="15">
        <v>71744</v>
      </c>
    </row>
    <row r="70" spans="1:13" x14ac:dyDescent="0.35">
      <c r="A70" s="12">
        <v>1951</v>
      </c>
      <c r="B70" s="13">
        <v>65</v>
      </c>
      <c r="C70" s="14">
        <v>766815</v>
      </c>
      <c r="D70" s="14">
        <v>364805</v>
      </c>
      <c r="E70" s="14">
        <v>41690</v>
      </c>
      <c r="F70" s="14">
        <v>257635</v>
      </c>
      <c r="G70" s="14">
        <v>14338</v>
      </c>
      <c r="H70" s="14">
        <v>51142</v>
      </c>
      <c r="I70" s="14">
        <v>402010</v>
      </c>
      <c r="J70" s="14">
        <v>37658</v>
      </c>
      <c r="K70" s="14">
        <v>242424</v>
      </c>
      <c r="L70" s="14">
        <v>51968</v>
      </c>
      <c r="M70" s="15">
        <v>69960</v>
      </c>
    </row>
    <row r="71" spans="1:13" x14ac:dyDescent="0.35">
      <c r="A71" s="12">
        <v>1950</v>
      </c>
      <c r="B71" s="13">
        <v>66</v>
      </c>
      <c r="C71" s="14">
        <v>791794</v>
      </c>
      <c r="D71" s="14">
        <v>376324</v>
      </c>
      <c r="E71" s="14">
        <v>42550</v>
      </c>
      <c r="F71" s="14">
        <v>270026</v>
      </c>
      <c r="G71" s="14">
        <v>16840</v>
      </c>
      <c r="H71" s="14">
        <v>46908</v>
      </c>
      <c r="I71" s="14">
        <v>415470</v>
      </c>
      <c r="J71" s="14">
        <v>37342</v>
      </c>
      <c r="K71" s="14">
        <v>248688</v>
      </c>
      <c r="L71" s="14">
        <v>61116</v>
      </c>
      <c r="M71" s="15">
        <v>68324</v>
      </c>
    </row>
    <row r="72" spans="1:13" x14ac:dyDescent="0.35">
      <c r="A72" s="12">
        <v>1949</v>
      </c>
      <c r="B72" s="13">
        <v>67</v>
      </c>
      <c r="C72" s="14">
        <v>778012</v>
      </c>
      <c r="D72" s="14">
        <v>368156</v>
      </c>
      <c r="E72" s="14">
        <v>38552</v>
      </c>
      <c r="F72" s="14">
        <v>268596</v>
      </c>
      <c r="G72" s="14">
        <v>18626</v>
      </c>
      <c r="H72" s="14">
        <v>42382</v>
      </c>
      <c r="I72" s="14">
        <v>409856</v>
      </c>
      <c r="J72" s="14">
        <v>35354</v>
      </c>
      <c r="K72" s="14">
        <v>241346</v>
      </c>
      <c r="L72" s="14">
        <v>65499</v>
      </c>
      <c r="M72" s="15">
        <v>67657</v>
      </c>
    </row>
    <row r="73" spans="1:13" x14ac:dyDescent="0.35">
      <c r="A73" s="12">
        <v>1948</v>
      </c>
      <c r="B73" s="13">
        <v>68</v>
      </c>
      <c r="C73" s="14">
        <v>773476</v>
      </c>
      <c r="D73" s="14">
        <v>366196</v>
      </c>
      <c r="E73" s="14">
        <v>37559</v>
      </c>
      <c r="F73" s="14">
        <v>269057</v>
      </c>
      <c r="G73" s="14">
        <v>18464</v>
      </c>
      <c r="H73" s="14">
        <v>41116</v>
      </c>
      <c r="I73" s="14">
        <v>407280</v>
      </c>
      <c r="J73" s="14">
        <v>34934</v>
      </c>
      <c r="K73" s="14">
        <v>236508</v>
      </c>
      <c r="L73" s="14">
        <v>70662</v>
      </c>
      <c r="M73" s="15">
        <v>65176</v>
      </c>
    </row>
    <row r="74" spans="1:13" x14ac:dyDescent="0.35">
      <c r="A74" s="12">
        <v>1947</v>
      </c>
      <c r="B74" s="13">
        <v>69</v>
      </c>
      <c r="C74" s="14">
        <v>755422</v>
      </c>
      <c r="D74" s="14">
        <v>356687</v>
      </c>
      <c r="E74" s="14">
        <v>32686</v>
      </c>
      <c r="F74" s="14">
        <v>265007</v>
      </c>
      <c r="G74" s="14">
        <v>19755</v>
      </c>
      <c r="H74" s="14">
        <v>39239</v>
      </c>
      <c r="I74" s="14">
        <v>398735</v>
      </c>
      <c r="J74" s="14">
        <v>30224</v>
      </c>
      <c r="K74" s="14">
        <v>229844</v>
      </c>
      <c r="L74" s="14">
        <v>76397</v>
      </c>
      <c r="M74" s="15">
        <v>62270</v>
      </c>
    </row>
    <row r="75" spans="1:13" x14ac:dyDescent="0.35">
      <c r="A75" s="12">
        <v>1946</v>
      </c>
      <c r="B75" s="13">
        <v>70</v>
      </c>
      <c r="C75" s="14">
        <v>710373</v>
      </c>
      <c r="D75" s="14">
        <v>332847</v>
      </c>
      <c r="E75" s="14">
        <v>25842</v>
      </c>
      <c r="F75" s="14">
        <v>248924</v>
      </c>
      <c r="G75" s="14">
        <v>20652</v>
      </c>
      <c r="H75" s="14">
        <v>37429</v>
      </c>
      <c r="I75" s="14">
        <v>377526</v>
      </c>
      <c r="J75" s="14">
        <v>28020</v>
      </c>
      <c r="K75" s="14">
        <v>216054</v>
      </c>
      <c r="L75" s="14">
        <v>76288</v>
      </c>
      <c r="M75" s="15">
        <v>57164</v>
      </c>
    </row>
    <row r="76" spans="1:13" x14ac:dyDescent="0.35">
      <c r="A76" s="12">
        <v>1945</v>
      </c>
      <c r="B76" s="13">
        <v>71</v>
      </c>
      <c r="C76" s="14">
        <v>531439</v>
      </c>
      <c r="D76" s="14">
        <v>246556</v>
      </c>
      <c r="E76" s="14">
        <v>18745</v>
      </c>
      <c r="F76" s="14">
        <v>186901</v>
      </c>
      <c r="G76" s="14">
        <v>14307</v>
      </c>
      <c r="H76" s="14">
        <v>26603</v>
      </c>
      <c r="I76" s="14">
        <v>284883</v>
      </c>
      <c r="J76" s="14">
        <v>19457</v>
      </c>
      <c r="K76" s="14">
        <v>161976</v>
      </c>
      <c r="L76" s="14">
        <v>63711</v>
      </c>
      <c r="M76" s="15">
        <v>39739</v>
      </c>
    </row>
    <row r="77" spans="1:13" x14ac:dyDescent="0.35">
      <c r="A77" s="12">
        <v>1944</v>
      </c>
      <c r="B77" s="13">
        <v>72</v>
      </c>
      <c r="C77" s="14">
        <v>518158</v>
      </c>
      <c r="D77" s="14">
        <v>239873</v>
      </c>
      <c r="E77" s="14">
        <v>16942</v>
      </c>
      <c r="F77" s="14">
        <v>181257</v>
      </c>
      <c r="G77" s="14">
        <v>15297</v>
      </c>
      <c r="H77" s="14">
        <v>26377</v>
      </c>
      <c r="I77" s="14">
        <v>278285</v>
      </c>
      <c r="J77" s="14">
        <v>19213</v>
      </c>
      <c r="K77" s="14">
        <v>155579</v>
      </c>
      <c r="L77" s="14">
        <v>66975</v>
      </c>
      <c r="M77" s="15">
        <v>36518</v>
      </c>
    </row>
    <row r="78" spans="1:13" x14ac:dyDescent="0.35">
      <c r="A78" s="12">
        <v>1943</v>
      </c>
      <c r="B78" s="13">
        <v>73</v>
      </c>
      <c r="C78" s="14">
        <v>500981</v>
      </c>
      <c r="D78" s="14">
        <v>230408</v>
      </c>
      <c r="E78" s="14">
        <v>16359</v>
      </c>
      <c r="F78" s="14">
        <v>173720</v>
      </c>
      <c r="G78" s="14">
        <v>16303</v>
      </c>
      <c r="H78" s="14">
        <v>24026</v>
      </c>
      <c r="I78" s="14">
        <v>270573</v>
      </c>
      <c r="J78" s="14">
        <v>16408</v>
      </c>
      <c r="K78" s="14">
        <v>148646</v>
      </c>
      <c r="L78" s="14">
        <v>73275</v>
      </c>
      <c r="M78" s="15">
        <v>32244</v>
      </c>
    </row>
    <row r="79" spans="1:13" x14ac:dyDescent="0.35">
      <c r="A79" s="12">
        <v>1942</v>
      </c>
      <c r="B79" s="13">
        <v>74</v>
      </c>
      <c r="C79" s="14">
        <v>461038</v>
      </c>
      <c r="D79" s="14">
        <v>211116</v>
      </c>
      <c r="E79" s="14">
        <v>13886</v>
      </c>
      <c r="F79" s="14">
        <v>158920</v>
      </c>
      <c r="G79" s="14">
        <v>17965</v>
      </c>
      <c r="H79" s="14">
        <v>20345</v>
      </c>
      <c r="I79" s="14">
        <v>249922</v>
      </c>
      <c r="J79" s="14">
        <v>14754</v>
      </c>
      <c r="K79" s="14">
        <v>133652</v>
      </c>
      <c r="L79" s="14">
        <v>73296</v>
      </c>
      <c r="M79" s="15">
        <v>28220</v>
      </c>
    </row>
    <row r="80" spans="1:13" x14ac:dyDescent="0.35">
      <c r="A80" s="12">
        <v>1941</v>
      </c>
      <c r="B80" s="13">
        <v>75</v>
      </c>
      <c r="C80" s="14">
        <v>407822</v>
      </c>
      <c r="D80" s="14">
        <v>184592</v>
      </c>
      <c r="E80" s="14">
        <v>10919</v>
      </c>
      <c r="F80" s="14">
        <v>140264</v>
      </c>
      <c r="G80" s="14">
        <v>18126</v>
      </c>
      <c r="H80" s="14">
        <v>15283</v>
      </c>
      <c r="I80" s="14">
        <v>223230</v>
      </c>
      <c r="J80" s="14">
        <v>12941</v>
      </c>
      <c r="K80" s="14">
        <v>114974</v>
      </c>
      <c r="L80" s="14">
        <v>70600</v>
      </c>
      <c r="M80" s="15">
        <v>24715</v>
      </c>
    </row>
    <row r="81" spans="1:13" x14ac:dyDescent="0.35">
      <c r="A81" s="12">
        <v>1940</v>
      </c>
      <c r="B81" s="13">
        <v>76</v>
      </c>
      <c r="C81" s="14">
        <v>420604</v>
      </c>
      <c r="D81" s="14">
        <v>187257</v>
      </c>
      <c r="E81" s="14">
        <v>11451</v>
      </c>
      <c r="F81" s="14">
        <v>141135</v>
      </c>
      <c r="G81" s="14">
        <v>20558</v>
      </c>
      <c r="H81" s="14">
        <v>14113</v>
      </c>
      <c r="I81" s="14">
        <v>233347</v>
      </c>
      <c r="J81" s="14">
        <v>14337</v>
      </c>
      <c r="K81" s="14">
        <v>116296</v>
      </c>
      <c r="L81" s="14">
        <v>79245</v>
      </c>
      <c r="M81" s="15">
        <v>23469</v>
      </c>
    </row>
    <row r="82" spans="1:13" x14ac:dyDescent="0.35">
      <c r="A82" s="12">
        <v>1939</v>
      </c>
      <c r="B82" s="13">
        <v>77</v>
      </c>
      <c r="C82" s="14">
        <v>437280</v>
      </c>
      <c r="D82" s="14">
        <v>191540</v>
      </c>
      <c r="E82" s="14">
        <v>12236</v>
      </c>
      <c r="F82" s="14">
        <v>142987</v>
      </c>
      <c r="G82" s="14">
        <v>21371</v>
      </c>
      <c r="H82" s="14">
        <v>14946</v>
      </c>
      <c r="I82" s="14">
        <v>245740</v>
      </c>
      <c r="J82" s="14">
        <v>14907</v>
      </c>
      <c r="K82" s="14">
        <v>117981</v>
      </c>
      <c r="L82" s="14">
        <v>89870</v>
      </c>
      <c r="M82" s="15">
        <v>22982</v>
      </c>
    </row>
    <row r="83" spans="1:13" x14ac:dyDescent="0.35">
      <c r="A83" s="12">
        <v>1938</v>
      </c>
      <c r="B83" s="13">
        <v>78</v>
      </c>
      <c r="C83" s="14">
        <v>422761</v>
      </c>
      <c r="D83" s="14">
        <v>182760</v>
      </c>
      <c r="E83" s="14">
        <v>12060</v>
      </c>
      <c r="F83" s="14">
        <v>135729</v>
      </c>
      <c r="G83" s="14">
        <v>21795</v>
      </c>
      <c r="H83" s="14">
        <v>13176</v>
      </c>
      <c r="I83" s="14">
        <v>240001</v>
      </c>
      <c r="J83" s="14">
        <v>13983</v>
      </c>
      <c r="K83" s="14">
        <v>111204</v>
      </c>
      <c r="L83" s="14">
        <v>93992</v>
      </c>
      <c r="M83" s="15">
        <v>20822</v>
      </c>
    </row>
    <row r="84" spans="1:13" x14ac:dyDescent="0.35">
      <c r="A84" s="12">
        <v>1937</v>
      </c>
      <c r="B84" s="13">
        <v>79</v>
      </c>
      <c r="C84" s="14">
        <v>408650</v>
      </c>
      <c r="D84" s="14">
        <v>173649</v>
      </c>
      <c r="E84" s="14">
        <v>10247</v>
      </c>
      <c r="F84" s="14">
        <v>128173</v>
      </c>
      <c r="G84" s="14">
        <v>24031</v>
      </c>
      <c r="H84" s="14">
        <v>11198</v>
      </c>
      <c r="I84" s="14">
        <v>235001</v>
      </c>
      <c r="J84" s="14">
        <v>13559</v>
      </c>
      <c r="K84" s="14">
        <v>102480</v>
      </c>
      <c r="L84" s="14">
        <v>100309</v>
      </c>
      <c r="M84" s="15">
        <v>18653</v>
      </c>
    </row>
    <row r="85" spans="1:13" x14ac:dyDescent="0.35">
      <c r="A85" s="12">
        <v>1936</v>
      </c>
      <c r="B85" s="13">
        <v>80</v>
      </c>
      <c r="C85" s="14">
        <v>402471</v>
      </c>
      <c r="D85" s="14">
        <v>167625</v>
      </c>
      <c r="E85" s="14">
        <v>10932</v>
      </c>
      <c r="F85" s="14">
        <v>121660</v>
      </c>
      <c r="G85" s="14">
        <v>25085</v>
      </c>
      <c r="H85" s="14">
        <v>9948</v>
      </c>
      <c r="I85" s="14">
        <v>234846</v>
      </c>
      <c r="J85" s="14">
        <v>13999</v>
      </c>
      <c r="K85" s="14">
        <v>94806</v>
      </c>
      <c r="L85" s="14">
        <v>109451</v>
      </c>
      <c r="M85" s="15">
        <v>16590</v>
      </c>
    </row>
    <row r="86" spans="1:13" x14ac:dyDescent="0.35">
      <c r="A86" s="12">
        <v>1935</v>
      </c>
      <c r="B86" s="13">
        <v>81</v>
      </c>
      <c r="C86" s="14">
        <v>381406</v>
      </c>
      <c r="D86" s="14">
        <v>154495</v>
      </c>
      <c r="E86" s="14">
        <v>9555</v>
      </c>
      <c r="F86" s="14">
        <v>111905</v>
      </c>
      <c r="G86" s="14">
        <v>24507</v>
      </c>
      <c r="H86" s="14">
        <v>8528</v>
      </c>
      <c r="I86" s="14">
        <v>226911</v>
      </c>
      <c r="J86" s="14">
        <v>13395</v>
      </c>
      <c r="K86" s="14">
        <v>85780</v>
      </c>
      <c r="L86" s="14">
        <v>113332</v>
      </c>
      <c r="M86" s="15">
        <v>14404</v>
      </c>
    </row>
    <row r="87" spans="1:13" x14ac:dyDescent="0.35">
      <c r="A87" s="12">
        <v>1934</v>
      </c>
      <c r="B87" s="13">
        <v>82</v>
      </c>
      <c r="C87" s="14">
        <v>377126</v>
      </c>
      <c r="D87" s="14">
        <v>149989</v>
      </c>
      <c r="E87" s="14">
        <v>9046</v>
      </c>
      <c r="F87" s="14">
        <v>107062</v>
      </c>
      <c r="G87" s="14">
        <v>26069</v>
      </c>
      <c r="H87" s="14">
        <v>7812</v>
      </c>
      <c r="I87" s="14">
        <v>227137</v>
      </c>
      <c r="J87" s="14">
        <v>13882</v>
      </c>
      <c r="K87" s="14">
        <v>77333</v>
      </c>
      <c r="L87" s="14">
        <v>122558</v>
      </c>
      <c r="M87" s="15">
        <v>13364</v>
      </c>
    </row>
    <row r="88" spans="1:13" x14ac:dyDescent="0.35">
      <c r="A88" s="12">
        <v>1933</v>
      </c>
      <c r="B88" s="13">
        <v>83</v>
      </c>
      <c r="C88" s="14">
        <v>348763</v>
      </c>
      <c r="D88" s="14">
        <v>135268</v>
      </c>
      <c r="E88" s="14">
        <v>8432</v>
      </c>
      <c r="F88" s="14">
        <v>94698</v>
      </c>
      <c r="G88" s="14">
        <v>25569</v>
      </c>
      <c r="H88" s="14">
        <v>6569</v>
      </c>
      <c r="I88" s="14">
        <v>213495</v>
      </c>
      <c r="J88" s="14">
        <v>12140</v>
      </c>
      <c r="K88" s="14">
        <v>67566</v>
      </c>
      <c r="L88" s="14">
        <v>122608</v>
      </c>
      <c r="M88" s="15">
        <v>11181</v>
      </c>
    </row>
    <row r="89" spans="1:13" x14ac:dyDescent="0.35">
      <c r="A89" s="12">
        <v>1932</v>
      </c>
      <c r="B89" s="13">
        <v>84</v>
      </c>
      <c r="C89" s="14">
        <v>342015</v>
      </c>
      <c r="D89" s="14">
        <v>128898</v>
      </c>
      <c r="E89" s="14">
        <v>7600</v>
      </c>
      <c r="F89" s="14">
        <v>87766</v>
      </c>
      <c r="G89" s="14">
        <v>28174</v>
      </c>
      <c r="H89" s="14">
        <v>5358</v>
      </c>
      <c r="I89" s="14">
        <v>213117</v>
      </c>
      <c r="J89" s="14">
        <v>12819</v>
      </c>
      <c r="K89" s="14">
        <v>61495</v>
      </c>
      <c r="L89" s="14">
        <v>127967</v>
      </c>
      <c r="M89" s="15">
        <v>10836</v>
      </c>
    </row>
    <row r="90" spans="1:13" x14ac:dyDescent="0.35">
      <c r="A90" s="12">
        <v>1931</v>
      </c>
      <c r="B90" s="13">
        <v>85</v>
      </c>
      <c r="C90" s="14">
        <v>315263</v>
      </c>
      <c r="D90" s="14">
        <v>115284</v>
      </c>
      <c r="E90" s="14">
        <v>7178</v>
      </c>
      <c r="F90" s="14">
        <v>75344</v>
      </c>
      <c r="G90" s="14">
        <v>28664</v>
      </c>
      <c r="H90" s="14">
        <v>4098</v>
      </c>
      <c r="I90" s="14">
        <v>199979</v>
      </c>
      <c r="J90" s="14">
        <v>12124</v>
      </c>
      <c r="K90" s="14">
        <v>51239</v>
      </c>
      <c r="L90" s="14">
        <v>126300</v>
      </c>
      <c r="M90" s="15">
        <v>10316</v>
      </c>
    </row>
    <row r="91" spans="1:13" x14ac:dyDescent="0.35">
      <c r="A91" s="12">
        <v>1930</v>
      </c>
      <c r="B91" s="13">
        <v>86</v>
      </c>
      <c r="C91" s="14">
        <v>293985</v>
      </c>
      <c r="D91" s="14">
        <v>103469</v>
      </c>
      <c r="E91" s="14">
        <v>5680</v>
      </c>
      <c r="F91" s="14">
        <v>66727</v>
      </c>
      <c r="G91" s="14">
        <v>27512</v>
      </c>
      <c r="H91" s="14">
        <v>3550</v>
      </c>
      <c r="I91" s="14">
        <v>190516</v>
      </c>
      <c r="J91" s="14">
        <v>12587</v>
      </c>
      <c r="K91" s="14">
        <v>43525</v>
      </c>
      <c r="L91" s="14">
        <v>125163</v>
      </c>
      <c r="M91" s="15">
        <v>9241</v>
      </c>
    </row>
    <row r="92" spans="1:13" x14ac:dyDescent="0.35">
      <c r="A92" s="12">
        <v>1929</v>
      </c>
      <c r="B92" s="13">
        <v>87</v>
      </c>
      <c r="C92" s="14">
        <v>253161</v>
      </c>
      <c r="D92" s="14">
        <v>86422</v>
      </c>
      <c r="E92" s="14">
        <v>4530</v>
      </c>
      <c r="F92" s="14">
        <v>54058</v>
      </c>
      <c r="G92" s="14">
        <v>25086</v>
      </c>
      <c r="H92" s="14">
        <v>2748</v>
      </c>
      <c r="I92" s="14">
        <v>166739</v>
      </c>
      <c r="J92" s="14">
        <v>11659</v>
      </c>
      <c r="K92" s="14">
        <v>33731</v>
      </c>
      <c r="L92" s="14">
        <v>114671</v>
      </c>
      <c r="M92" s="15">
        <v>6678</v>
      </c>
    </row>
    <row r="93" spans="1:13" x14ac:dyDescent="0.35">
      <c r="A93" s="12">
        <v>1928</v>
      </c>
      <c r="B93" s="13">
        <v>88</v>
      </c>
      <c r="C93" s="14">
        <v>228062</v>
      </c>
      <c r="D93" s="14">
        <v>74443</v>
      </c>
      <c r="E93" s="14">
        <v>3649</v>
      </c>
      <c r="F93" s="14">
        <v>45520</v>
      </c>
      <c r="G93" s="14">
        <v>23007</v>
      </c>
      <c r="H93" s="14">
        <v>2267</v>
      </c>
      <c r="I93" s="14">
        <v>153619</v>
      </c>
      <c r="J93" s="14">
        <v>11170</v>
      </c>
      <c r="K93" s="14">
        <v>26492</v>
      </c>
      <c r="L93" s="14">
        <v>109813</v>
      </c>
      <c r="M93" s="15">
        <v>6144</v>
      </c>
    </row>
    <row r="94" spans="1:13" x14ac:dyDescent="0.35">
      <c r="A94" s="12">
        <v>1927</v>
      </c>
      <c r="B94" s="13">
        <v>89</v>
      </c>
      <c r="C94" s="14">
        <v>198047</v>
      </c>
      <c r="D94" s="14">
        <v>62441</v>
      </c>
      <c r="E94" s="14">
        <v>3297</v>
      </c>
      <c r="F94" s="14">
        <v>36250</v>
      </c>
      <c r="G94" s="14">
        <v>21608</v>
      </c>
      <c r="H94" s="14">
        <v>1286</v>
      </c>
      <c r="I94" s="14">
        <v>135606</v>
      </c>
      <c r="J94" s="14">
        <v>10495</v>
      </c>
      <c r="K94" s="14">
        <v>19990</v>
      </c>
      <c r="L94" s="14">
        <v>100101</v>
      </c>
      <c r="M94" s="15">
        <v>5020</v>
      </c>
    </row>
    <row r="95" spans="1:13" x14ac:dyDescent="0.35">
      <c r="A95" s="12">
        <v>1926</v>
      </c>
      <c r="B95" s="13">
        <v>90</v>
      </c>
      <c r="C95" s="14">
        <v>173273</v>
      </c>
      <c r="D95" s="14">
        <v>51398</v>
      </c>
      <c r="E95" s="14" t="s">
        <v>14</v>
      </c>
      <c r="F95" s="14" t="s">
        <v>14</v>
      </c>
      <c r="G95" s="14" t="s">
        <v>14</v>
      </c>
      <c r="H95" s="14" t="s">
        <v>14</v>
      </c>
      <c r="I95" s="14">
        <v>121875</v>
      </c>
      <c r="J95" s="14" t="s">
        <v>14</v>
      </c>
      <c r="K95" s="14" t="s">
        <v>14</v>
      </c>
      <c r="L95" s="14" t="s">
        <v>14</v>
      </c>
      <c r="M95" s="15" t="s">
        <v>14</v>
      </c>
    </row>
    <row r="96" spans="1:13" x14ac:dyDescent="0.35">
      <c r="A96" s="12">
        <v>1925</v>
      </c>
      <c r="B96" s="13">
        <v>91</v>
      </c>
      <c r="C96" s="14">
        <v>147968</v>
      </c>
      <c r="D96" s="14">
        <v>42410</v>
      </c>
      <c r="E96" s="14" t="s">
        <v>14</v>
      </c>
      <c r="F96" s="14" t="s">
        <v>14</v>
      </c>
      <c r="G96" s="14" t="s">
        <v>14</v>
      </c>
      <c r="H96" s="14" t="s">
        <v>14</v>
      </c>
      <c r="I96" s="14">
        <v>105558</v>
      </c>
      <c r="J96" s="14" t="s">
        <v>14</v>
      </c>
      <c r="K96" s="14" t="s">
        <v>14</v>
      </c>
      <c r="L96" s="14" t="s">
        <v>14</v>
      </c>
      <c r="M96" s="15" t="s">
        <v>14</v>
      </c>
    </row>
    <row r="97" spans="1:13" x14ac:dyDescent="0.35">
      <c r="A97" s="12">
        <v>1924</v>
      </c>
      <c r="B97" s="13">
        <v>92</v>
      </c>
      <c r="C97" s="14">
        <v>121424</v>
      </c>
      <c r="D97" s="14">
        <v>32843</v>
      </c>
      <c r="E97" s="14" t="s">
        <v>14</v>
      </c>
      <c r="F97" s="14" t="s">
        <v>14</v>
      </c>
      <c r="G97" s="14" t="s">
        <v>14</v>
      </c>
      <c r="H97" s="14" t="s">
        <v>14</v>
      </c>
      <c r="I97" s="14">
        <v>88581</v>
      </c>
      <c r="J97" s="14" t="s">
        <v>14</v>
      </c>
      <c r="K97" s="14" t="s">
        <v>14</v>
      </c>
      <c r="L97" s="14" t="s">
        <v>14</v>
      </c>
      <c r="M97" s="15" t="s">
        <v>14</v>
      </c>
    </row>
    <row r="98" spans="1:13" x14ac:dyDescent="0.35">
      <c r="A98" s="12">
        <v>1923</v>
      </c>
      <c r="B98" s="13">
        <v>93</v>
      </c>
      <c r="C98" s="14">
        <v>99633</v>
      </c>
      <c r="D98" s="14">
        <v>25378</v>
      </c>
      <c r="E98" s="14" t="s">
        <v>14</v>
      </c>
      <c r="F98" s="14" t="s">
        <v>14</v>
      </c>
      <c r="G98" s="14" t="s">
        <v>14</v>
      </c>
      <c r="H98" s="14" t="s">
        <v>14</v>
      </c>
      <c r="I98" s="14">
        <v>74255</v>
      </c>
      <c r="J98" s="14" t="s">
        <v>14</v>
      </c>
      <c r="K98" s="14" t="s">
        <v>14</v>
      </c>
      <c r="L98" s="14" t="s">
        <v>14</v>
      </c>
      <c r="M98" s="15" t="s">
        <v>14</v>
      </c>
    </row>
    <row r="99" spans="1:13" x14ac:dyDescent="0.35">
      <c r="A99" s="12">
        <v>1922</v>
      </c>
      <c r="B99" s="13">
        <v>94</v>
      </c>
      <c r="C99" s="14">
        <v>80313</v>
      </c>
      <c r="D99" s="14">
        <v>19076</v>
      </c>
      <c r="E99" s="14" t="s">
        <v>14</v>
      </c>
      <c r="F99" s="14" t="s">
        <v>14</v>
      </c>
      <c r="G99" s="14" t="s">
        <v>14</v>
      </c>
      <c r="H99" s="14" t="s">
        <v>14</v>
      </c>
      <c r="I99" s="14">
        <v>61237</v>
      </c>
      <c r="J99" s="14" t="s">
        <v>14</v>
      </c>
      <c r="K99" s="14" t="s">
        <v>14</v>
      </c>
      <c r="L99" s="14" t="s">
        <v>14</v>
      </c>
      <c r="M99" s="15" t="s">
        <v>14</v>
      </c>
    </row>
    <row r="100" spans="1:13" x14ac:dyDescent="0.35">
      <c r="A100" s="12">
        <v>1921</v>
      </c>
      <c r="B100" s="13">
        <v>95</v>
      </c>
      <c r="C100" s="14">
        <v>63907</v>
      </c>
      <c r="D100" s="14">
        <v>14654</v>
      </c>
      <c r="E100" s="14" t="s">
        <v>14</v>
      </c>
      <c r="F100" s="14" t="s">
        <v>14</v>
      </c>
      <c r="G100" s="14" t="s">
        <v>14</v>
      </c>
      <c r="H100" s="14" t="s">
        <v>14</v>
      </c>
      <c r="I100" s="14">
        <v>49253</v>
      </c>
      <c r="J100" s="14" t="s">
        <v>14</v>
      </c>
      <c r="K100" s="14" t="s">
        <v>14</v>
      </c>
      <c r="L100" s="14" t="s">
        <v>14</v>
      </c>
      <c r="M100" s="15" t="s">
        <v>14</v>
      </c>
    </row>
    <row r="101" spans="1:13" x14ac:dyDescent="0.35">
      <c r="A101" s="12">
        <v>1920</v>
      </c>
      <c r="B101" s="13">
        <v>96</v>
      </c>
      <c r="C101" s="14">
        <v>47767</v>
      </c>
      <c r="D101" s="14">
        <v>10283</v>
      </c>
      <c r="E101" s="14" t="s">
        <v>14</v>
      </c>
      <c r="F101" s="14" t="s">
        <v>14</v>
      </c>
      <c r="G101" s="14" t="s">
        <v>14</v>
      </c>
      <c r="H101" s="14" t="s">
        <v>14</v>
      </c>
      <c r="I101" s="14">
        <v>37484</v>
      </c>
      <c r="J101" s="14" t="s">
        <v>14</v>
      </c>
      <c r="K101" s="14" t="s">
        <v>14</v>
      </c>
      <c r="L101" s="14" t="s">
        <v>14</v>
      </c>
      <c r="M101" s="15" t="s">
        <v>14</v>
      </c>
    </row>
    <row r="102" spans="1:13" x14ac:dyDescent="0.35">
      <c r="A102" s="12">
        <v>1919</v>
      </c>
      <c r="B102" s="13">
        <v>97</v>
      </c>
      <c r="C102" s="14">
        <v>21246</v>
      </c>
      <c r="D102" s="14">
        <v>4207</v>
      </c>
      <c r="E102" s="14" t="s">
        <v>14</v>
      </c>
      <c r="F102" s="14" t="s">
        <v>14</v>
      </c>
      <c r="G102" s="14" t="s">
        <v>14</v>
      </c>
      <c r="H102" s="14" t="s">
        <v>14</v>
      </c>
      <c r="I102" s="14">
        <v>17039</v>
      </c>
      <c r="J102" s="14" t="s">
        <v>14</v>
      </c>
      <c r="K102" s="14" t="s">
        <v>14</v>
      </c>
      <c r="L102" s="14" t="s">
        <v>14</v>
      </c>
      <c r="M102" s="15" t="s">
        <v>14</v>
      </c>
    </row>
    <row r="103" spans="1:13" x14ac:dyDescent="0.35">
      <c r="A103" s="12">
        <v>1918</v>
      </c>
      <c r="B103" s="13">
        <v>98</v>
      </c>
      <c r="C103" s="14">
        <v>13155</v>
      </c>
      <c r="D103" s="14">
        <v>2382</v>
      </c>
      <c r="E103" s="14" t="s">
        <v>14</v>
      </c>
      <c r="F103" s="14" t="s">
        <v>14</v>
      </c>
      <c r="G103" s="14" t="s">
        <v>14</v>
      </c>
      <c r="H103" s="14" t="s">
        <v>14</v>
      </c>
      <c r="I103" s="14">
        <v>10773</v>
      </c>
      <c r="J103" s="14" t="s">
        <v>14</v>
      </c>
      <c r="K103" s="14" t="s">
        <v>14</v>
      </c>
      <c r="L103" s="14" t="s">
        <v>14</v>
      </c>
      <c r="M103" s="15" t="s">
        <v>14</v>
      </c>
    </row>
    <row r="104" spans="1:13" x14ac:dyDescent="0.35">
      <c r="A104" s="12">
        <v>1917</v>
      </c>
      <c r="B104" s="13">
        <v>99</v>
      </c>
      <c r="C104" s="14">
        <v>8243</v>
      </c>
      <c r="D104" s="14">
        <v>1306</v>
      </c>
      <c r="E104" s="14" t="s">
        <v>14</v>
      </c>
      <c r="F104" s="14" t="s">
        <v>14</v>
      </c>
      <c r="G104" s="14" t="s">
        <v>14</v>
      </c>
      <c r="H104" s="14" t="s">
        <v>14</v>
      </c>
      <c r="I104" s="14">
        <v>6937</v>
      </c>
      <c r="J104" s="14" t="s">
        <v>14</v>
      </c>
      <c r="K104" s="14" t="s">
        <v>14</v>
      </c>
      <c r="L104" s="14" t="s">
        <v>14</v>
      </c>
      <c r="M104" s="15" t="s">
        <v>14</v>
      </c>
    </row>
    <row r="105" spans="1:13" x14ac:dyDescent="0.35">
      <c r="A105" s="12">
        <v>1916</v>
      </c>
      <c r="B105" s="13">
        <v>100</v>
      </c>
      <c r="C105" s="14">
        <v>5031</v>
      </c>
      <c r="D105" s="14">
        <v>775</v>
      </c>
      <c r="E105" s="14" t="s">
        <v>14</v>
      </c>
      <c r="F105" s="14" t="s">
        <v>14</v>
      </c>
      <c r="G105" s="14" t="s">
        <v>14</v>
      </c>
      <c r="H105" s="14" t="s">
        <v>14</v>
      </c>
      <c r="I105" s="14">
        <v>4256</v>
      </c>
      <c r="J105" s="14" t="s">
        <v>14</v>
      </c>
      <c r="K105" s="14" t="s">
        <v>14</v>
      </c>
      <c r="L105" s="14" t="s">
        <v>14</v>
      </c>
      <c r="M105" s="15" t="s">
        <v>14</v>
      </c>
    </row>
    <row r="106" spans="1:13" x14ac:dyDescent="0.35">
      <c r="A106" s="12">
        <v>1915</v>
      </c>
      <c r="B106" s="13">
        <v>101</v>
      </c>
      <c r="C106" s="14">
        <v>3894</v>
      </c>
      <c r="D106" s="14">
        <v>628</v>
      </c>
      <c r="E106" s="14" t="s">
        <v>14</v>
      </c>
      <c r="F106" s="14" t="s">
        <v>14</v>
      </c>
      <c r="G106" s="14" t="s">
        <v>14</v>
      </c>
      <c r="H106" s="14" t="s">
        <v>14</v>
      </c>
      <c r="I106" s="14">
        <v>3266</v>
      </c>
      <c r="J106" s="14" t="s">
        <v>14</v>
      </c>
      <c r="K106" s="14" t="s">
        <v>14</v>
      </c>
      <c r="L106" s="14" t="s">
        <v>14</v>
      </c>
      <c r="M106" s="15" t="s">
        <v>14</v>
      </c>
    </row>
    <row r="107" spans="1:13" x14ac:dyDescent="0.35">
      <c r="A107" s="12">
        <v>1914</v>
      </c>
      <c r="B107" s="13">
        <v>102</v>
      </c>
      <c r="C107" s="14">
        <v>4006</v>
      </c>
      <c r="D107" s="14">
        <v>635</v>
      </c>
      <c r="E107" s="14" t="s">
        <v>14</v>
      </c>
      <c r="F107" s="14" t="s">
        <v>14</v>
      </c>
      <c r="G107" s="14" t="s">
        <v>14</v>
      </c>
      <c r="H107" s="14" t="s">
        <v>14</v>
      </c>
      <c r="I107" s="14">
        <v>3371</v>
      </c>
      <c r="J107" s="14" t="s">
        <v>14</v>
      </c>
      <c r="K107" s="14" t="s">
        <v>14</v>
      </c>
      <c r="L107" s="14" t="s">
        <v>14</v>
      </c>
      <c r="M107" s="15" t="s">
        <v>14</v>
      </c>
    </row>
    <row r="108" spans="1:13" x14ac:dyDescent="0.35">
      <c r="A108" s="12">
        <v>1913</v>
      </c>
      <c r="B108" s="13">
        <v>103</v>
      </c>
      <c r="C108" s="14">
        <v>2360</v>
      </c>
      <c r="D108" s="14">
        <v>334</v>
      </c>
      <c r="E108" s="14" t="s">
        <v>14</v>
      </c>
      <c r="F108" s="14" t="s">
        <v>14</v>
      </c>
      <c r="G108" s="14" t="s">
        <v>14</v>
      </c>
      <c r="H108" s="14" t="s">
        <v>14</v>
      </c>
      <c r="I108" s="14">
        <v>2026</v>
      </c>
      <c r="J108" s="14" t="s">
        <v>14</v>
      </c>
      <c r="K108" s="14" t="s">
        <v>14</v>
      </c>
      <c r="L108" s="14" t="s">
        <v>14</v>
      </c>
      <c r="M108" s="15" t="s">
        <v>14</v>
      </c>
    </row>
    <row r="109" spans="1:13" x14ac:dyDescent="0.35">
      <c r="A109" s="12">
        <v>1912</v>
      </c>
      <c r="B109" s="13">
        <v>104</v>
      </c>
      <c r="C109" s="14">
        <v>1397</v>
      </c>
      <c r="D109" s="14">
        <v>213</v>
      </c>
      <c r="E109" s="14" t="s">
        <v>14</v>
      </c>
      <c r="F109" s="14" t="s">
        <v>14</v>
      </c>
      <c r="G109" s="14" t="s">
        <v>14</v>
      </c>
      <c r="H109" s="14" t="s">
        <v>14</v>
      </c>
      <c r="I109" s="14">
        <v>1184</v>
      </c>
      <c r="J109" s="14" t="s">
        <v>14</v>
      </c>
      <c r="K109" s="14" t="s">
        <v>14</v>
      </c>
      <c r="L109" s="14" t="s">
        <v>14</v>
      </c>
      <c r="M109" s="15" t="s">
        <v>14</v>
      </c>
    </row>
    <row r="110" spans="1:13" x14ac:dyDescent="0.35">
      <c r="A110" s="12" t="s">
        <v>35</v>
      </c>
      <c r="B110" s="13" t="s">
        <v>16</v>
      </c>
      <c r="C110" s="14">
        <v>1948</v>
      </c>
      <c r="D110" s="14">
        <v>321</v>
      </c>
      <c r="E110" s="14" t="s">
        <v>14</v>
      </c>
      <c r="F110" s="14" t="s">
        <v>14</v>
      </c>
      <c r="G110" s="14" t="s">
        <v>14</v>
      </c>
      <c r="H110" s="14" t="s">
        <v>14</v>
      </c>
      <c r="I110" s="14">
        <v>1627</v>
      </c>
      <c r="J110" s="14" t="s">
        <v>14</v>
      </c>
      <c r="K110" s="14" t="s">
        <v>14</v>
      </c>
      <c r="L110" s="14" t="s">
        <v>14</v>
      </c>
      <c r="M110" s="15" t="s">
        <v>14</v>
      </c>
    </row>
    <row r="111" spans="1:13" x14ac:dyDescent="0.35">
      <c r="A111" s="16"/>
      <c r="B111" s="17"/>
      <c r="C111" s="14"/>
      <c r="D111" s="14"/>
      <c r="E111" s="14"/>
      <c r="F111" s="14"/>
      <c r="G111" s="14"/>
      <c r="H111" s="14"/>
      <c r="I111" s="14"/>
      <c r="J111" s="14"/>
      <c r="K111" s="14"/>
      <c r="L111" s="14"/>
      <c r="M111" s="15"/>
    </row>
    <row r="112" spans="1:13" x14ac:dyDescent="0.35">
      <c r="A112" s="16" t="s">
        <v>17</v>
      </c>
      <c r="B112" s="17"/>
      <c r="C112" s="14">
        <v>64639133</v>
      </c>
      <c r="D112" s="14">
        <v>31286829</v>
      </c>
      <c r="E112" s="14">
        <v>17138453</v>
      </c>
      <c r="F112" s="14">
        <v>11534442</v>
      </c>
      <c r="G112" s="14">
        <v>766402</v>
      </c>
      <c r="H112" s="14">
        <v>1847532</v>
      </c>
      <c r="I112" s="14">
        <v>33352304</v>
      </c>
      <c r="J112" s="14">
        <v>15948833</v>
      </c>
      <c r="K112" s="14">
        <v>11426121</v>
      </c>
      <c r="L112" s="14">
        <v>3251824</v>
      </c>
      <c r="M112" s="15">
        <v>2725526</v>
      </c>
    </row>
    <row r="113" spans="1:13" x14ac:dyDescent="0.35">
      <c r="A113" s="18"/>
      <c r="B113" s="19"/>
      <c r="C113" s="14"/>
      <c r="D113" s="14"/>
      <c r="E113" s="14"/>
      <c r="F113" s="14"/>
      <c r="G113" s="14"/>
      <c r="H113" s="14"/>
      <c r="I113" s="14"/>
      <c r="J113" s="14"/>
      <c r="K113" s="14"/>
      <c r="L113" s="14"/>
      <c r="M113" s="15"/>
    </row>
    <row r="114" spans="1:13" x14ac:dyDescent="0.35">
      <c r="A114" s="16" t="s">
        <v>18</v>
      </c>
      <c r="B114" s="17"/>
      <c r="C114" s="14">
        <v>15616148</v>
      </c>
      <c r="D114" s="14">
        <v>7992828</v>
      </c>
      <c r="E114" s="14">
        <v>7989259</v>
      </c>
      <c r="F114" s="14">
        <v>3159</v>
      </c>
      <c r="G114" s="14">
        <v>182</v>
      </c>
      <c r="H114" s="14">
        <v>228</v>
      </c>
      <c r="I114" s="14">
        <v>7623320</v>
      </c>
      <c r="J114" s="14">
        <v>7616224</v>
      </c>
      <c r="K114" s="14">
        <v>6898</v>
      </c>
      <c r="L114" s="14">
        <v>168</v>
      </c>
      <c r="M114" s="15">
        <v>30</v>
      </c>
    </row>
    <row r="115" spans="1:13" x14ac:dyDescent="0.35">
      <c r="A115" s="16" t="s">
        <v>19</v>
      </c>
      <c r="B115" s="17"/>
      <c r="C115" s="14">
        <v>32448507</v>
      </c>
      <c r="D115" s="14">
        <v>16008860</v>
      </c>
      <c r="E115" s="14">
        <v>8461864</v>
      </c>
      <c r="F115" s="14">
        <v>6387642</v>
      </c>
      <c r="G115" s="14">
        <v>80326</v>
      </c>
      <c r="H115" s="14">
        <v>1079028</v>
      </c>
      <c r="I115" s="14">
        <v>16439647</v>
      </c>
      <c r="J115" s="14">
        <v>7583550</v>
      </c>
      <c r="K115" s="14">
        <v>6987992</v>
      </c>
      <c r="L115" s="14">
        <v>283759</v>
      </c>
      <c r="M115" s="15">
        <v>1584346</v>
      </c>
    </row>
    <row r="116" spans="1:13" x14ac:dyDescent="0.35">
      <c r="A116" s="16" t="s">
        <v>20</v>
      </c>
      <c r="B116" s="17"/>
      <c r="C116" s="14">
        <v>16574478</v>
      </c>
      <c r="D116" s="14">
        <v>7285141</v>
      </c>
      <c r="E116" s="14">
        <v>687330</v>
      </c>
      <c r="F116" s="14">
        <v>5143641</v>
      </c>
      <c r="G116" s="14">
        <v>685894</v>
      </c>
      <c r="H116" s="14">
        <v>768276</v>
      </c>
      <c r="I116" s="14">
        <v>9289337</v>
      </c>
      <c r="J116" s="14">
        <v>749059</v>
      </c>
      <c r="K116" s="14">
        <v>4431231</v>
      </c>
      <c r="L116" s="14">
        <v>2967897</v>
      </c>
      <c r="M116" s="15">
        <v>1141150</v>
      </c>
    </row>
    <row r="117" spans="1:13" x14ac:dyDescent="0.35">
      <c r="A117" s="18"/>
      <c r="B117" s="19"/>
      <c r="C117" s="14"/>
      <c r="D117" s="14"/>
      <c r="E117" s="14"/>
      <c r="F117" s="14"/>
      <c r="G117" s="14"/>
      <c r="H117" s="14"/>
      <c r="I117" s="14"/>
      <c r="J117" s="14"/>
      <c r="K117" s="14"/>
      <c r="L117" s="14"/>
      <c r="M117" s="15"/>
    </row>
    <row r="118" spans="1:13" x14ac:dyDescent="0.35">
      <c r="A118" s="16" t="s">
        <v>21</v>
      </c>
      <c r="B118" s="17"/>
      <c r="C118" s="14">
        <v>11683238</v>
      </c>
      <c r="D118" s="14">
        <v>5972195</v>
      </c>
      <c r="E118" s="14">
        <v>5972195</v>
      </c>
      <c r="F118" s="14">
        <v>0</v>
      </c>
      <c r="G118" s="14">
        <v>0</v>
      </c>
      <c r="H118" s="14">
        <v>0</v>
      </c>
      <c r="I118" s="14">
        <v>5711043</v>
      </c>
      <c r="J118" s="14">
        <v>5711043</v>
      </c>
      <c r="K118" s="14">
        <v>0</v>
      </c>
      <c r="L118" s="14">
        <v>0</v>
      </c>
      <c r="M118" s="15">
        <v>0</v>
      </c>
    </row>
    <row r="119" spans="1:13" x14ac:dyDescent="0.35">
      <c r="A119" s="16" t="s">
        <v>22</v>
      </c>
      <c r="B119" s="17"/>
      <c r="C119" s="14">
        <v>23537526</v>
      </c>
      <c r="D119" s="14">
        <v>11728510</v>
      </c>
      <c r="E119" s="14">
        <v>8705921</v>
      </c>
      <c r="F119" s="14">
        <v>2726738</v>
      </c>
      <c r="G119" s="14">
        <v>9152</v>
      </c>
      <c r="H119" s="14">
        <v>286699</v>
      </c>
      <c r="I119" s="14">
        <v>11809016</v>
      </c>
      <c r="J119" s="14">
        <v>8007941</v>
      </c>
      <c r="K119" s="14">
        <v>3290798</v>
      </c>
      <c r="L119" s="14">
        <v>31873</v>
      </c>
      <c r="M119" s="15">
        <v>478404</v>
      </c>
    </row>
    <row r="120" spans="1:13" x14ac:dyDescent="0.35">
      <c r="A120" s="16" t="s">
        <v>23</v>
      </c>
      <c r="B120" s="17"/>
      <c r="C120" s="14">
        <v>23385388</v>
      </c>
      <c r="D120" s="14">
        <v>11281149</v>
      </c>
      <c r="E120" s="14">
        <v>2322207</v>
      </c>
      <c r="F120" s="14">
        <v>7219998</v>
      </c>
      <c r="G120" s="14">
        <v>302169</v>
      </c>
      <c r="H120" s="14">
        <v>1436775</v>
      </c>
      <c r="I120" s="14">
        <v>12104239</v>
      </c>
      <c r="J120" s="14">
        <v>1992075</v>
      </c>
      <c r="K120" s="14">
        <v>6961746</v>
      </c>
      <c r="L120" s="14">
        <v>1138938</v>
      </c>
      <c r="M120" s="15">
        <v>2011480</v>
      </c>
    </row>
    <row r="121" spans="1:13" x14ac:dyDescent="0.35">
      <c r="A121" s="16" t="s">
        <v>24</v>
      </c>
      <c r="B121" s="17"/>
      <c r="C121" s="14">
        <v>6032981</v>
      </c>
      <c r="D121" s="14">
        <v>2304975</v>
      </c>
      <c r="E121" s="14">
        <v>138130</v>
      </c>
      <c r="F121" s="14">
        <v>1587706</v>
      </c>
      <c r="G121" s="14">
        <v>455081</v>
      </c>
      <c r="H121" s="14">
        <v>124058</v>
      </c>
      <c r="I121" s="14">
        <v>3728006</v>
      </c>
      <c r="J121" s="14">
        <v>237774</v>
      </c>
      <c r="K121" s="14">
        <v>1173577</v>
      </c>
      <c r="L121" s="14">
        <v>2081013</v>
      </c>
      <c r="M121" s="15">
        <v>235642</v>
      </c>
    </row>
    <row r="122" spans="1:13" x14ac:dyDescent="0.35">
      <c r="A122" s="18"/>
      <c r="B122" s="19"/>
      <c r="C122" s="14"/>
      <c r="D122" s="14"/>
      <c r="E122" s="14"/>
      <c r="F122" s="14"/>
      <c r="G122" s="14"/>
      <c r="H122" s="14"/>
      <c r="I122" s="14"/>
      <c r="J122" s="14"/>
      <c r="K122" s="14"/>
      <c r="L122" s="14"/>
      <c r="M122" s="15"/>
    </row>
    <row r="123" spans="1:13" x14ac:dyDescent="0.35">
      <c r="A123" s="16" t="s">
        <v>25</v>
      </c>
      <c r="B123" s="17"/>
      <c r="C123" s="14">
        <v>36402496</v>
      </c>
      <c r="D123" s="14">
        <v>17896058</v>
      </c>
      <c r="E123" s="14">
        <v>8726253</v>
      </c>
      <c r="F123" s="14">
        <v>7663534</v>
      </c>
      <c r="G123" s="14">
        <v>138592</v>
      </c>
      <c r="H123" s="14">
        <v>1367679</v>
      </c>
      <c r="I123" s="14">
        <v>18506438</v>
      </c>
      <c r="J123" s="14">
        <v>7821471</v>
      </c>
      <c r="K123" s="14">
        <v>8230929</v>
      </c>
      <c r="L123" s="14">
        <v>491456</v>
      </c>
      <c r="M123" s="15">
        <v>1962582</v>
      </c>
    </row>
    <row r="124" spans="1:13" x14ac:dyDescent="0.35">
      <c r="A124" s="16" t="s">
        <v>26</v>
      </c>
      <c r="B124" s="17"/>
      <c r="C124" s="14">
        <v>12620489</v>
      </c>
      <c r="D124" s="14">
        <v>5397943</v>
      </c>
      <c r="E124" s="14">
        <v>422941</v>
      </c>
      <c r="F124" s="14">
        <v>3867749</v>
      </c>
      <c r="G124" s="14">
        <v>627628</v>
      </c>
      <c r="H124" s="14">
        <v>479625</v>
      </c>
      <c r="I124" s="14">
        <v>7222546</v>
      </c>
      <c r="J124" s="14">
        <v>511138</v>
      </c>
      <c r="K124" s="14">
        <v>3188294</v>
      </c>
      <c r="L124" s="14">
        <v>2760200</v>
      </c>
      <c r="M124" s="15">
        <v>762914</v>
      </c>
    </row>
    <row r="125" spans="1:13" x14ac:dyDescent="0.35">
      <c r="A125" s="20"/>
      <c r="B125" s="21"/>
      <c r="C125" s="22"/>
      <c r="D125" s="22"/>
      <c r="E125" s="22"/>
      <c r="F125" s="22"/>
      <c r="G125" s="22"/>
      <c r="H125" s="22"/>
      <c r="I125" s="22"/>
      <c r="J125" s="22"/>
      <c r="K125" s="22"/>
      <c r="L125" s="22"/>
      <c r="M125" s="23"/>
    </row>
    <row r="126" spans="1:13" ht="15" thickBot="1" x14ac:dyDescent="0.4">
      <c r="A126" s="24" t="s">
        <v>27</v>
      </c>
      <c r="B126" s="25"/>
      <c r="C126" s="26">
        <v>795565</v>
      </c>
      <c r="D126" s="26">
        <v>206843</v>
      </c>
      <c r="E126" s="26">
        <v>11318</v>
      </c>
      <c r="F126" s="26">
        <v>98428</v>
      </c>
      <c r="G126" s="26">
        <v>93919</v>
      </c>
      <c r="H126" s="26">
        <v>3178</v>
      </c>
      <c r="I126" s="26">
        <v>588722</v>
      </c>
      <c r="J126" s="26">
        <v>43777</v>
      </c>
      <c r="K126" s="26">
        <v>48685</v>
      </c>
      <c r="L126" s="26">
        <v>475033</v>
      </c>
      <c r="M126" s="27">
        <v>21227</v>
      </c>
    </row>
    <row r="128" spans="1:13" x14ac:dyDescent="0.35">
      <c r="A128" s="1" t="s">
        <v>28</v>
      </c>
    </row>
    <row r="129" spans="1:13" x14ac:dyDescent="0.35">
      <c r="A129" s="28" t="s">
        <v>29</v>
      </c>
    </row>
    <row r="130" spans="1:13" x14ac:dyDescent="0.35">
      <c r="A130" s="29" t="s">
        <v>36</v>
      </c>
      <c r="B130" s="30"/>
      <c r="C130" s="30"/>
      <c r="D130" s="30"/>
      <c r="E130" s="30"/>
      <c r="F130" s="30"/>
      <c r="G130" s="30"/>
      <c r="H130" s="30"/>
      <c r="I130" s="30"/>
      <c r="J130" s="30"/>
      <c r="K130" s="30"/>
      <c r="L130" s="30"/>
      <c r="M130" s="30"/>
    </row>
    <row r="131" spans="1:13" x14ac:dyDescent="0.35">
      <c r="A131" s="1" t="s">
        <v>32</v>
      </c>
    </row>
    <row r="132" spans="1:13" x14ac:dyDescent="0.35">
      <c r="A132" s="1" t="s">
        <v>33</v>
      </c>
    </row>
  </sheetData>
  <mergeCells count="16">
    <mergeCell ref="A123:B123"/>
    <mergeCell ref="A124:B124"/>
    <mergeCell ref="A126:B126"/>
    <mergeCell ref="A130:M130"/>
    <mergeCell ref="A115:B115"/>
    <mergeCell ref="A116:B116"/>
    <mergeCell ref="A118:B118"/>
    <mergeCell ref="A119:B119"/>
    <mergeCell ref="A120:B120"/>
    <mergeCell ref="A121:B121"/>
    <mergeCell ref="A3:C3"/>
    <mergeCell ref="D3:H3"/>
    <mergeCell ref="I3:M3"/>
    <mergeCell ref="A111:B111"/>
    <mergeCell ref="A112:B112"/>
    <mergeCell ref="A114:B1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3B20A-3316-478A-98C8-CA220589D0AD}">
  <dimension ref="A1:I61"/>
  <sheetViews>
    <sheetView workbookViewId="0">
      <pane xSplit="1" ySplit="7" topLeftCell="B8" activePane="bottomRight" state="frozen"/>
      <selection pane="topRight" activeCell="B1" sqref="B1"/>
      <selection pane="bottomLeft" activeCell="A8" sqref="A8"/>
      <selection pane="bottomRight" activeCell="F6" sqref="F6:I6"/>
    </sheetView>
  </sheetViews>
  <sheetFormatPr baseColWidth="10" defaultColWidth="8.90625" defaultRowHeight="12.5" x14ac:dyDescent="0.25"/>
  <cols>
    <col min="1" max="1" width="45.81640625" style="35" customWidth="1"/>
    <col min="2" max="2" width="10.90625" style="35" customWidth="1"/>
    <col min="3" max="3" width="12.54296875" style="35" customWidth="1"/>
    <col min="4" max="4" width="15.1796875" style="35" customWidth="1"/>
    <col min="5" max="5" width="15.81640625" style="35" customWidth="1"/>
    <col min="6" max="6" width="10.90625" style="35" customWidth="1"/>
    <col min="7" max="7" width="12.54296875" style="35" customWidth="1"/>
    <col min="8" max="8" width="15.1796875" style="35" customWidth="1"/>
    <col min="9" max="9" width="15.81640625" style="35" customWidth="1"/>
    <col min="10" max="16384" width="8.90625" style="35"/>
  </cols>
  <sheetData>
    <row r="1" spans="1:9" ht="15.5" x14ac:dyDescent="0.25">
      <c r="A1" s="32" t="s">
        <v>37</v>
      </c>
      <c r="B1" s="33"/>
      <c r="C1" s="33"/>
      <c r="D1" s="33"/>
      <c r="E1" s="33"/>
      <c r="F1" s="33"/>
      <c r="G1" s="33"/>
      <c r="H1" s="33"/>
      <c r="I1" s="34"/>
    </row>
    <row r="2" spans="1:9" x14ac:dyDescent="0.25">
      <c r="A2" s="36" t="s">
        <v>98</v>
      </c>
      <c r="B2" s="37"/>
      <c r="C2" s="37"/>
      <c r="D2" s="37"/>
      <c r="E2" s="37"/>
      <c r="F2" s="37"/>
      <c r="G2" s="37"/>
      <c r="H2" s="37"/>
      <c r="I2" s="38"/>
    </row>
    <row r="3" spans="1:9" x14ac:dyDescent="0.25">
      <c r="A3" s="36" t="s">
        <v>38</v>
      </c>
      <c r="B3" s="37"/>
      <c r="C3" s="37"/>
      <c r="D3" s="37"/>
      <c r="E3" s="37"/>
      <c r="F3" s="37"/>
      <c r="G3" s="37"/>
      <c r="H3" s="37"/>
      <c r="I3" s="38"/>
    </row>
    <row r="4" spans="1:9" x14ac:dyDescent="0.25">
      <c r="A4" s="36"/>
      <c r="B4" s="37"/>
      <c r="C4" s="37"/>
      <c r="D4" s="37"/>
      <c r="E4" s="37"/>
      <c r="F4" s="37"/>
      <c r="G4" s="37"/>
      <c r="H4" s="37"/>
      <c r="I4" s="38"/>
    </row>
    <row r="5" spans="1:9" ht="13" x14ac:dyDescent="0.25">
      <c r="A5" s="39" t="s">
        <v>39</v>
      </c>
      <c r="B5" s="40" t="s">
        <v>40</v>
      </c>
      <c r="C5" s="41"/>
      <c r="D5" s="41"/>
      <c r="E5" s="42"/>
      <c r="F5" s="40" t="s">
        <v>41</v>
      </c>
      <c r="G5" s="43"/>
      <c r="H5" s="43"/>
      <c r="I5" s="44"/>
    </row>
    <row r="6" spans="1:9" ht="25" x14ac:dyDescent="0.25">
      <c r="A6" s="39" t="s">
        <v>42</v>
      </c>
      <c r="B6" s="45" t="s">
        <v>5</v>
      </c>
      <c r="C6" s="46" t="s">
        <v>7</v>
      </c>
      <c r="D6" s="46" t="s">
        <v>43</v>
      </c>
      <c r="E6" s="47" t="s">
        <v>44</v>
      </c>
      <c r="F6" s="45" t="s">
        <v>5</v>
      </c>
      <c r="G6" s="46" t="s">
        <v>7</v>
      </c>
      <c r="H6" s="46" t="s">
        <v>43</v>
      </c>
      <c r="I6" s="47" t="s">
        <v>44</v>
      </c>
    </row>
    <row r="7" spans="1:9" ht="13" x14ac:dyDescent="0.25">
      <c r="A7" s="48" t="s">
        <v>45</v>
      </c>
      <c r="B7" s="49"/>
      <c r="C7" s="50"/>
      <c r="D7" s="50"/>
      <c r="E7" s="51"/>
      <c r="F7" s="49"/>
      <c r="G7" s="50"/>
      <c r="H7" s="50"/>
      <c r="I7" s="51"/>
    </row>
    <row r="8" spans="1:9" x14ac:dyDescent="0.25">
      <c r="A8" s="52" t="s">
        <v>5</v>
      </c>
      <c r="B8" s="53">
        <v>219549</v>
      </c>
      <c r="C8" s="54">
        <v>175462</v>
      </c>
      <c r="D8" s="54">
        <v>2638</v>
      </c>
      <c r="E8" s="55">
        <v>41449</v>
      </c>
      <c r="F8" s="53">
        <v>219549</v>
      </c>
      <c r="G8" s="54">
        <v>177389</v>
      </c>
      <c r="H8" s="54">
        <v>2605</v>
      </c>
      <c r="I8" s="55">
        <v>39555</v>
      </c>
    </row>
    <row r="9" spans="1:9" x14ac:dyDescent="0.25">
      <c r="A9" s="36" t="s">
        <v>46</v>
      </c>
      <c r="B9" s="53">
        <v>0</v>
      </c>
      <c r="C9" s="54">
        <v>0</v>
      </c>
      <c r="D9" s="54">
        <v>0</v>
      </c>
      <c r="E9" s="55">
        <v>0</v>
      </c>
      <c r="F9" s="53">
        <v>1</v>
      </c>
      <c r="G9" s="54">
        <v>1</v>
      </c>
      <c r="H9" s="54">
        <v>0</v>
      </c>
      <c r="I9" s="55">
        <v>0</v>
      </c>
    </row>
    <row r="10" spans="1:9" x14ac:dyDescent="0.25">
      <c r="A10" s="36" t="s">
        <v>47</v>
      </c>
      <c r="B10" s="53">
        <v>0</v>
      </c>
      <c r="C10" s="54">
        <v>0</v>
      </c>
      <c r="D10" s="54">
        <v>0</v>
      </c>
      <c r="E10" s="55">
        <v>0</v>
      </c>
      <c r="F10" s="53">
        <v>1</v>
      </c>
      <c r="G10" s="54">
        <v>1</v>
      </c>
      <c r="H10" s="54">
        <v>0</v>
      </c>
      <c r="I10" s="55">
        <v>0</v>
      </c>
    </row>
    <row r="11" spans="1:9" x14ac:dyDescent="0.25">
      <c r="A11" s="36" t="s">
        <v>48</v>
      </c>
      <c r="B11" s="53">
        <v>0</v>
      </c>
      <c r="C11" s="54">
        <v>0</v>
      </c>
      <c r="D11" s="54">
        <v>0</v>
      </c>
      <c r="E11" s="55">
        <v>0</v>
      </c>
      <c r="F11" s="53">
        <v>5</v>
      </c>
      <c r="G11" s="54">
        <v>5</v>
      </c>
      <c r="H11" s="54">
        <v>0</v>
      </c>
      <c r="I11" s="55">
        <v>0</v>
      </c>
    </row>
    <row r="12" spans="1:9" x14ac:dyDescent="0.25">
      <c r="A12" s="36" t="s">
        <v>49</v>
      </c>
      <c r="B12" s="53">
        <v>38</v>
      </c>
      <c r="C12" s="54">
        <v>38</v>
      </c>
      <c r="D12" s="54">
        <v>0</v>
      </c>
      <c r="E12" s="55">
        <v>0</v>
      </c>
      <c r="F12" s="53">
        <v>344</v>
      </c>
      <c r="G12" s="54">
        <v>344</v>
      </c>
      <c r="H12" s="54">
        <v>0</v>
      </c>
      <c r="I12" s="55">
        <v>0</v>
      </c>
    </row>
    <row r="13" spans="1:9" x14ac:dyDescent="0.25">
      <c r="A13" s="36" t="s">
        <v>50</v>
      </c>
      <c r="B13" s="53">
        <v>128</v>
      </c>
      <c r="C13" s="54">
        <v>128</v>
      </c>
      <c r="D13" s="54">
        <v>0</v>
      </c>
      <c r="E13" s="55">
        <v>0</v>
      </c>
      <c r="F13" s="53">
        <v>1016</v>
      </c>
      <c r="G13" s="54">
        <v>1016</v>
      </c>
      <c r="H13" s="54">
        <v>0</v>
      </c>
      <c r="I13" s="55">
        <v>0</v>
      </c>
    </row>
    <row r="14" spans="1:9" x14ac:dyDescent="0.25">
      <c r="A14" s="36" t="s">
        <v>51</v>
      </c>
      <c r="B14" s="53">
        <v>407</v>
      </c>
      <c r="C14" s="54">
        <v>407</v>
      </c>
      <c r="D14" s="54">
        <v>0</v>
      </c>
      <c r="E14" s="55">
        <v>0</v>
      </c>
      <c r="F14" s="53">
        <v>1640</v>
      </c>
      <c r="G14" s="54">
        <v>1634</v>
      </c>
      <c r="H14" s="54">
        <v>0</v>
      </c>
      <c r="I14" s="55">
        <v>6</v>
      </c>
    </row>
    <row r="15" spans="1:9" x14ac:dyDescent="0.25">
      <c r="A15" s="36" t="s">
        <v>52</v>
      </c>
      <c r="B15" s="53">
        <v>780</v>
      </c>
      <c r="C15" s="54">
        <v>779</v>
      </c>
      <c r="D15" s="54">
        <v>0</v>
      </c>
      <c r="E15" s="55">
        <v>1</v>
      </c>
      <c r="F15" s="53">
        <v>2570</v>
      </c>
      <c r="G15" s="54">
        <v>2554</v>
      </c>
      <c r="H15" s="54">
        <v>0</v>
      </c>
      <c r="I15" s="55">
        <v>16</v>
      </c>
    </row>
    <row r="16" spans="1:9" x14ac:dyDescent="0.25">
      <c r="A16" s="36" t="s">
        <v>53</v>
      </c>
      <c r="B16" s="53">
        <v>1554</v>
      </c>
      <c r="C16" s="54">
        <v>1552</v>
      </c>
      <c r="D16" s="54">
        <v>1</v>
      </c>
      <c r="E16" s="55">
        <v>1</v>
      </c>
      <c r="F16" s="53">
        <v>3629</v>
      </c>
      <c r="G16" s="54">
        <v>3597</v>
      </c>
      <c r="H16" s="54">
        <v>1</v>
      </c>
      <c r="I16" s="55">
        <v>31</v>
      </c>
    </row>
    <row r="17" spans="1:9" x14ac:dyDescent="0.25">
      <c r="A17" s="36" t="s">
        <v>54</v>
      </c>
      <c r="B17" s="53">
        <v>2431</v>
      </c>
      <c r="C17" s="54">
        <v>2424</v>
      </c>
      <c r="D17" s="54">
        <v>0</v>
      </c>
      <c r="E17" s="55">
        <v>7</v>
      </c>
      <c r="F17" s="53">
        <v>5020</v>
      </c>
      <c r="G17" s="54">
        <v>4954</v>
      </c>
      <c r="H17" s="54">
        <v>0</v>
      </c>
      <c r="I17" s="55">
        <v>66</v>
      </c>
    </row>
    <row r="18" spans="1:9" x14ac:dyDescent="0.25">
      <c r="A18" s="36" t="s">
        <v>55</v>
      </c>
      <c r="B18" s="53">
        <v>3832</v>
      </c>
      <c r="C18" s="54">
        <v>3809</v>
      </c>
      <c r="D18" s="54">
        <v>0</v>
      </c>
      <c r="E18" s="55">
        <v>23</v>
      </c>
      <c r="F18" s="53">
        <v>6884</v>
      </c>
      <c r="G18" s="54">
        <v>6761</v>
      </c>
      <c r="H18" s="54">
        <v>3</v>
      </c>
      <c r="I18" s="55">
        <v>120</v>
      </c>
    </row>
    <row r="19" spans="1:9" x14ac:dyDescent="0.25">
      <c r="A19" s="36" t="s">
        <v>56</v>
      </c>
      <c r="B19" s="53">
        <v>5827</v>
      </c>
      <c r="C19" s="54">
        <v>5801</v>
      </c>
      <c r="D19" s="54">
        <v>0</v>
      </c>
      <c r="E19" s="55">
        <v>26</v>
      </c>
      <c r="F19" s="53">
        <v>9106</v>
      </c>
      <c r="G19" s="54">
        <v>8943</v>
      </c>
      <c r="H19" s="54">
        <v>8</v>
      </c>
      <c r="I19" s="55">
        <v>155</v>
      </c>
    </row>
    <row r="20" spans="1:9" x14ac:dyDescent="0.25">
      <c r="A20" s="36" t="s">
        <v>57</v>
      </c>
      <c r="B20" s="53">
        <v>7826</v>
      </c>
      <c r="C20" s="54">
        <v>7772</v>
      </c>
      <c r="D20" s="54">
        <v>0</v>
      </c>
      <c r="E20" s="55">
        <v>54</v>
      </c>
      <c r="F20" s="53">
        <v>10712</v>
      </c>
      <c r="G20" s="54">
        <v>10477</v>
      </c>
      <c r="H20" s="54">
        <v>6</v>
      </c>
      <c r="I20" s="55">
        <v>229</v>
      </c>
    </row>
    <row r="21" spans="1:9" x14ac:dyDescent="0.25">
      <c r="A21" s="36" t="s">
        <v>58</v>
      </c>
      <c r="B21" s="53">
        <v>9707</v>
      </c>
      <c r="C21" s="54">
        <v>9628</v>
      </c>
      <c r="D21" s="54">
        <v>2</v>
      </c>
      <c r="E21" s="55">
        <v>77</v>
      </c>
      <c r="F21" s="53">
        <v>12354</v>
      </c>
      <c r="G21" s="54">
        <v>12073</v>
      </c>
      <c r="H21" s="54">
        <v>8</v>
      </c>
      <c r="I21" s="55">
        <v>273</v>
      </c>
    </row>
    <row r="22" spans="1:9" x14ac:dyDescent="0.25">
      <c r="A22" s="36" t="s">
        <v>59</v>
      </c>
      <c r="B22" s="53">
        <v>11378</v>
      </c>
      <c r="C22" s="54">
        <v>11259</v>
      </c>
      <c r="D22" s="54">
        <v>1</v>
      </c>
      <c r="E22" s="55">
        <v>118</v>
      </c>
      <c r="F22" s="53">
        <v>12915</v>
      </c>
      <c r="G22" s="54">
        <v>12550</v>
      </c>
      <c r="H22" s="54">
        <v>4</v>
      </c>
      <c r="I22" s="55">
        <v>361</v>
      </c>
    </row>
    <row r="23" spans="1:9" x14ac:dyDescent="0.25">
      <c r="A23" s="36" t="s">
        <v>60</v>
      </c>
      <c r="B23" s="53">
        <v>12188</v>
      </c>
      <c r="C23" s="54">
        <v>12022</v>
      </c>
      <c r="D23" s="54">
        <v>1</v>
      </c>
      <c r="E23" s="55">
        <v>165</v>
      </c>
      <c r="F23" s="53">
        <v>12650</v>
      </c>
      <c r="G23" s="54">
        <v>12173</v>
      </c>
      <c r="H23" s="54">
        <v>12</v>
      </c>
      <c r="I23" s="55">
        <v>465</v>
      </c>
    </row>
    <row r="24" spans="1:9" x14ac:dyDescent="0.25">
      <c r="A24" s="36" t="s">
        <v>61</v>
      </c>
      <c r="B24" s="53">
        <v>12381</v>
      </c>
      <c r="C24" s="54">
        <v>12107</v>
      </c>
      <c r="D24" s="54">
        <v>5</v>
      </c>
      <c r="E24" s="55">
        <v>269</v>
      </c>
      <c r="F24" s="53">
        <v>12211</v>
      </c>
      <c r="G24" s="54">
        <v>11577</v>
      </c>
      <c r="H24" s="54">
        <v>9</v>
      </c>
      <c r="I24" s="55">
        <v>625</v>
      </c>
    </row>
    <row r="25" spans="1:9" x14ac:dyDescent="0.25">
      <c r="A25" s="36" t="s">
        <v>62</v>
      </c>
      <c r="B25" s="53">
        <v>11393</v>
      </c>
      <c r="C25" s="54">
        <v>11054</v>
      </c>
      <c r="D25" s="54">
        <v>4</v>
      </c>
      <c r="E25" s="55">
        <v>335</v>
      </c>
      <c r="F25" s="53">
        <v>10978</v>
      </c>
      <c r="G25" s="54">
        <v>10323</v>
      </c>
      <c r="H25" s="54">
        <v>14</v>
      </c>
      <c r="I25" s="55">
        <v>641</v>
      </c>
    </row>
    <row r="26" spans="1:9" x14ac:dyDescent="0.25">
      <c r="A26" s="36" t="s">
        <v>63</v>
      </c>
      <c r="B26" s="53">
        <v>10466</v>
      </c>
      <c r="C26" s="54">
        <v>10038</v>
      </c>
      <c r="D26" s="54">
        <v>5</v>
      </c>
      <c r="E26" s="55">
        <v>423</v>
      </c>
      <c r="F26" s="53">
        <v>9539</v>
      </c>
      <c r="G26" s="54">
        <v>8773</v>
      </c>
      <c r="H26" s="54">
        <v>14</v>
      </c>
      <c r="I26" s="55">
        <v>752</v>
      </c>
    </row>
    <row r="27" spans="1:9" x14ac:dyDescent="0.25">
      <c r="A27" s="36" t="s">
        <v>64</v>
      </c>
      <c r="B27" s="53">
        <v>9500</v>
      </c>
      <c r="C27" s="54">
        <v>9011</v>
      </c>
      <c r="D27" s="54">
        <v>9</v>
      </c>
      <c r="E27" s="55">
        <v>480</v>
      </c>
      <c r="F27" s="53">
        <v>8315</v>
      </c>
      <c r="G27" s="54">
        <v>7436</v>
      </c>
      <c r="H27" s="54">
        <v>13</v>
      </c>
      <c r="I27" s="55">
        <v>866</v>
      </c>
    </row>
    <row r="28" spans="1:9" x14ac:dyDescent="0.25">
      <c r="A28" s="36" t="s">
        <v>65</v>
      </c>
      <c r="B28" s="53">
        <v>8969</v>
      </c>
      <c r="C28" s="54">
        <v>8379</v>
      </c>
      <c r="D28" s="54">
        <v>7</v>
      </c>
      <c r="E28" s="55">
        <v>583</v>
      </c>
      <c r="F28" s="53">
        <v>7816</v>
      </c>
      <c r="G28" s="54">
        <v>6847</v>
      </c>
      <c r="H28" s="54">
        <v>24</v>
      </c>
      <c r="I28" s="55">
        <v>945</v>
      </c>
    </row>
    <row r="29" spans="1:9" x14ac:dyDescent="0.25">
      <c r="A29" s="36" t="s">
        <v>66</v>
      </c>
      <c r="B29" s="53">
        <v>8300</v>
      </c>
      <c r="C29" s="54">
        <v>7569</v>
      </c>
      <c r="D29" s="54">
        <v>5</v>
      </c>
      <c r="E29" s="55">
        <v>726</v>
      </c>
      <c r="F29" s="53">
        <v>7337</v>
      </c>
      <c r="G29" s="54">
        <v>6350</v>
      </c>
      <c r="H29" s="54">
        <v>25</v>
      </c>
      <c r="I29" s="55">
        <v>962</v>
      </c>
    </row>
    <row r="30" spans="1:9" x14ac:dyDescent="0.25">
      <c r="A30" s="36" t="s">
        <v>67</v>
      </c>
      <c r="B30" s="53">
        <v>7573</v>
      </c>
      <c r="C30" s="54">
        <v>6835</v>
      </c>
      <c r="D30" s="54">
        <v>16</v>
      </c>
      <c r="E30" s="55">
        <v>722</v>
      </c>
      <c r="F30" s="53">
        <v>6722</v>
      </c>
      <c r="G30" s="54">
        <v>5537</v>
      </c>
      <c r="H30" s="54">
        <v>29</v>
      </c>
      <c r="I30" s="55">
        <v>1156</v>
      </c>
    </row>
    <row r="31" spans="1:9" x14ac:dyDescent="0.25">
      <c r="A31" s="36" t="s">
        <v>68</v>
      </c>
      <c r="B31" s="53">
        <v>6719</v>
      </c>
      <c r="C31" s="54">
        <v>5842</v>
      </c>
      <c r="D31" s="54">
        <v>14</v>
      </c>
      <c r="E31" s="55">
        <v>863</v>
      </c>
      <c r="F31" s="53">
        <v>5817</v>
      </c>
      <c r="G31" s="54">
        <v>4660</v>
      </c>
      <c r="H31" s="54">
        <v>35</v>
      </c>
      <c r="I31" s="55">
        <v>1122</v>
      </c>
    </row>
    <row r="32" spans="1:9" x14ac:dyDescent="0.25">
      <c r="A32" s="36" t="s">
        <v>69</v>
      </c>
      <c r="B32" s="53">
        <v>5775</v>
      </c>
      <c r="C32" s="54">
        <v>4878</v>
      </c>
      <c r="D32" s="54">
        <v>16</v>
      </c>
      <c r="E32" s="55">
        <v>881</v>
      </c>
      <c r="F32" s="53">
        <v>4984</v>
      </c>
      <c r="G32" s="54">
        <v>3849</v>
      </c>
      <c r="H32" s="54">
        <v>32</v>
      </c>
      <c r="I32" s="55">
        <v>1103</v>
      </c>
    </row>
    <row r="33" spans="1:9" x14ac:dyDescent="0.25">
      <c r="A33" s="36" t="s">
        <v>70</v>
      </c>
      <c r="B33" s="53">
        <v>5282</v>
      </c>
      <c r="C33" s="54">
        <v>4326</v>
      </c>
      <c r="D33" s="54">
        <v>12</v>
      </c>
      <c r="E33" s="55">
        <v>944</v>
      </c>
      <c r="F33" s="53">
        <v>4704</v>
      </c>
      <c r="G33" s="54">
        <v>3483</v>
      </c>
      <c r="H33" s="54">
        <v>31</v>
      </c>
      <c r="I33" s="55">
        <v>1190</v>
      </c>
    </row>
    <row r="34" spans="1:9" x14ac:dyDescent="0.25">
      <c r="A34" s="36" t="s">
        <v>71</v>
      </c>
      <c r="B34" s="53">
        <v>5383</v>
      </c>
      <c r="C34" s="54">
        <v>4287</v>
      </c>
      <c r="D34" s="54">
        <v>16</v>
      </c>
      <c r="E34" s="55">
        <v>1080</v>
      </c>
      <c r="F34" s="53">
        <v>4858</v>
      </c>
      <c r="G34" s="54">
        <v>3633</v>
      </c>
      <c r="H34" s="54">
        <v>46</v>
      </c>
      <c r="I34" s="55">
        <v>1179</v>
      </c>
    </row>
    <row r="35" spans="1:9" x14ac:dyDescent="0.25">
      <c r="A35" s="36" t="s">
        <v>72</v>
      </c>
      <c r="B35" s="53">
        <v>4572</v>
      </c>
      <c r="C35" s="54">
        <v>3525</v>
      </c>
      <c r="D35" s="54">
        <v>14</v>
      </c>
      <c r="E35" s="55">
        <v>1033</v>
      </c>
      <c r="F35" s="53">
        <v>4018</v>
      </c>
      <c r="G35" s="54">
        <v>2843</v>
      </c>
      <c r="H35" s="54">
        <v>43</v>
      </c>
      <c r="I35" s="55">
        <v>1132</v>
      </c>
    </row>
    <row r="36" spans="1:9" x14ac:dyDescent="0.25">
      <c r="A36" s="36" t="s">
        <v>73</v>
      </c>
      <c r="B36" s="53">
        <v>4396</v>
      </c>
      <c r="C36" s="54">
        <v>3210</v>
      </c>
      <c r="D36" s="54">
        <v>19</v>
      </c>
      <c r="E36" s="55">
        <v>1167</v>
      </c>
      <c r="F36" s="53">
        <v>3772</v>
      </c>
      <c r="G36" s="54">
        <v>2462</v>
      </c>
      <c r="H36" s="54">
        <v>54</v>
      </c>
      <c r="I36" s="55">
        <v>1256</v>
      </c>
    </row>
    <row r="37" spans="1:9" x14ac:dyDescent="0.25">
      <c r="A37" s="36" t="s">
        <v>74</v>
      </c>
      <c r="B37" s="53">
        <v>4336</v>
      </c>
      <c r="C37" s="54">
        <v>3068</v>
      </c>
      <c r="D37" s="54">
        <v>20</v>
      </c>
      <c r="E37" s="55">
        <v>1248</v>
      </c>
      <c r="F37" s="53">
        <v>3734</v>
      </c>
      <c r="G37" s="54">
        <v>2382</v>
      </c>
      <c r="H37" s="54">
        <v>59</v>
      </c>
      <c r="I37" s="55">
        <v>1293</v>
      </c>
    </row>
    <row r="38" spans="1:9" x14ac:dyDescent="0.25">
      <c r="A38" s="36" t="s">
        <v>75</v>
      </c>
      <c r="B38" s="53">
        <v>4121</v>
      </c>
      <c r="C38" s="54">
        <v>2714</v>
      </c>
      <c r="D38" s="54">
        <v>23</v>
      </c>
      <c r="E38" s="55">
        <v>1384</v>
      </c>
      <c r="F38" s="53">
        <v>3581</v>
      </c>
      <c r="G38" s="54">
        <v>2231</v>
      </c>
      <c r="H38" s="54">
        <v>55</v>
      </c>
      <c r="I38" s="55">
        <v>1295</v>
      </c>
    </row>
    <row r="39" spans="1:9" x14ac:dyDescent="0.25">
      <c r="A39" s="36" t="s">
        <v>76</v>
      </c>
      <c r="B39" s="53">
        <v>3781</v>
      </c>
      <c r="C39" s="54">
        <v>2421</v>
      </c>
      <c r="D39" s="54">
        <v>25</v>
      </c>
      <c r="E39" s="55">
        <v>1335</v>
      </c>
      <c r="F39" s="53">
        <v>3305</v>
      </c>
      <c r="G39" s="54">
        <v>1944</v>
      </c>
      <c r="H39" s="54">
        <v>64</v>
      </c>
      <c r="I39" s="55">
        <v>1297</v>
      </c>
    </row>
    <row r="40" spans="1:9" x14ac:dyDescent="0.25">
      <c r="A40" s="36" t="s">
        <v>77</v>
      </c>
      <c r="B40" s="53">
        <v>3542</v>
      </c>
      <c r="C40" s="54">
        <v>2100</v>
      </c>
      <c r="D40" s="54">
        <v>33</v>
      </c>
      <c r="E40" s="55">
        <v>1409</v>
      </c>
      <c r="F40" s="53">
        <v>2999</v>
      </c>
      <c r="G40" s="54">
        <v>1622</v>
      </c>
      <c r="H40" s="54">
        <v>55</v>
      </c>
      <c r="I40" s="55">
        <v>1322</v>
      </c>
    </row>
    <row r="41" spans="1:9" x14ac:dyDescent="0.25">
      <c r="A41" s="36" t="s">
        <v>78</v>
      </c>
      <c r="B41" s="53">
        <v>3134</v>
      </c>
      <c r="C41" s="54">
        <v>1747</v>
      </c>
      <c r="D41" s="54">
        <v>33</v>
      </c>
      <c r="E41" s="55">
        <v>1354</v>
      </c>
      <c r="F41" s="53">
        <v>2835</v>
      </c>
      <c r="G41" s="54">
        <v>1453</v>
      </c>
      <c r="H41" s="54">
        <v>65</v>
      </c>
      <c r="I41" s="55">
        <v>1317</v>
      </c>
    </row>
    <row r="42" spans="1:9" x14ac:dyDescent="0.25">
      <c r="A42" s="36" t="s">
        <v>79</v>
      </c>
      <c r="B42" s="53">
        <v>2954</v>
      </c>
      <c r="C42" s="54">
        <v>1607</v>
      </c>
      <c r="D42" s="54">
        <v>38</v>
      </c>
      <c r="E42" s="55">
        <v>1309</v>
      </c>
      <c r="F42" s="53">
        <v>2641</v>
      </c>
      <c r="G42" s="54">
        <v>1343</v>
      </c>
      <c r="H42" s="54">
        <v>67</v>
      </c>
      <c r="I42" s="55">
        <v>1231</v>
      </c>
    </row>
    <row r="43" spans="1:9" x14ac:dyDescent="0.25">
      <c r="A43" s="36" t="s">
        <v>80</v>
      </c>
      <c r="B43" s="53">
        <v>2852</v>
      </c>
      <c r="C43" s="54">
        <v>1490</v>
      </c>
      <c r="D43" s="54">
        <v>36</v>
      </c>
      <c r="E43" s="55">
        <v>1326</v>
      </c>
      <c r="F43" s="53">
        <v>2593</v>
      </c>
      <c r="G43" s="54">
        <v>1279</v>
      </c>
      <c r="H43" s="54">
        <v>80</v>
      </c>
      <c r="I43" s="55">
        <v>1234</v>
      </c>
    </row>
    <row r="44" spans="1:9" x14ac:dyDescent="0.25">
      <c r="A44" s="36" t="s">
        <v>81</v>
      </c>
      <c r="B44" s="53">
        <v>3303</v>
      </c>
      <c r="C44" s="54">
        <v>1695</v>
      </c>
      <c r="D44" s="54">
        <v>64</v>
      </c>
      <c r="E44" s="55">
        <v>1544</v>
      </c>
      <c r="F44" s="53">
        <v>2937</v>
      </c>
      <c r="G44" s="54">
        <v>1447</v>
      </c>
      <c r="H44" s="54">
        <v>77</v>
      </c>
      <c r="I44" s="55">
        <v>1413</v>
      </c>
    </row>
    <row r="45" spans="1:9" x14ac:dyDescent="0.25">
      <c r="A45" s="36" t="s">
        <v>82</v>
      </c>
      <c r="B45" s="53">
        <v>2835</v>
      </c>
      <c r="C45" s="54">
        <v>1373</v>
      </c>
      <c r="D45" s="54">
        <v>53</v>
      </c>
      <c r="E45" s="55">
        <v>1409</v>
      </c>
      <c r="F45" s="53">
        <v>2567</v>
      </c>
      <c r="G45" s="54">
        <v>1147</v>
      </c>
      <c r="H45" s="54">
        <v>83</v>
      </c>
      <c r="I45" s="55">
        <v>1337</v>
      </c>
    </row>
    <row r="46" spans="1:9" x14ac:dyDescent="0.25">
      <c r="A46" s="36" t="s">
        <v>83</v>
      </c>
      <c r="B46" s="53">
        <v>2669</v>
      </c>
      <c r="C46" s="54">
        <v>1250</v>
      </c>
      <c r="D46" s="54">
        <v>45</v>
      </c>
      <c r="E46" s="55">
        <v>1374</v>
      </c>
      <c r="F46" s="53">
        <v>2331</v>
      </c>
      <c r="G46" s="54">
        <v>993</v>
      </c>
      <c r="H46" s="54">
        <v>77</v>
      </c>
      <c r="I46" s="55">
        <v>1261</v>
      </c>
    </row>
    <row r="47" spans="1:9" x14ac:dyDescent="0.25">
      <c r="A47" s="36" t="s">
        <v>84</v>
      </c>
      <c r="B47" s="53">
        <v>2612</v>
      </c>
      <c r="C47" s="54">
        <v>1105</v>
      </c>
      <c r="D47" s="54">
        <v>69</v>
      </c>
      <c r="E47" s="55">
        <v>1438</v>
      </c>
      <c r="F47" s="53">
        <v>2283</v>
      </c>
      <c r="G47" s="54">
        <v>992</v>
      </c>
      <c r="H47" s="54">
        <v>76</v>
      </c>
      <c r="I47" s="55">
        <v>1215</v>
      </c>
    </row>
    <row r="48" spans="1:9" x14ac:dyDescent="0.25">
      <c r="A48" s="36" t="s">
        <v>85</v>
      </c>
      <c r="B48" s="53">
        <v>2449</v>
      </c>
      <c r="C48" s="54">
        <v>1022</v>
      </c>
      <c r="D48" s="54">
        <v>54</v>
      </c>
      <c r="E48" s="55">
        <v>1373</v>
      </c>
      <c r="F48" s="53">
        <v>2061</v>
      </c>
      <c r="G48" s="54">
        <v>819</v>
      </c>
      <c r="H48" s="54">
        <v>93</v>
      </c>
      <c r="I48" s="55">
        <v>1149</v>
      </c>
    </row>
    <row r="49" spans="1:9" x14ac:dyDescent="0.25">
      <c r="A49" s="36" t="s">
        <v>86</v>
      </c>
      <c r="B49" s="53">
        <v>2385</v>
      </c>
      <c r="C49" s="54">
        <v>973</v>
      </c>
      <c r="D49" s="54">
        <v>52</v>
      </c>
      <c r="E49" s="55">
        <v>1360</v>
      </c>
      <c r="F49" s="53">
        <v>1952</v>
      </c>
      <c r="G49" s="54">
        <v>758</v>
      </c>
      <c r="H49" s="54">
        <v>84</v>
      </c>
      <c r="I49" s="55">
        <v>1110</v>
      </c>
    </row>
    <row r="50" spans="1:9" x14ac:dyDescent="0.25">
      <c r="A50" s="36" t="s">
        <v>87</v>
      </c>
      <c r="B50" s="53">
        <v>2240</v>
      </c>
      <c r="C50" s="54">
        <v>868</v>
      </c>
      <c r="D50" s="54">
        <v>75</v>
      </c>
      <c r="E50" s="55">
        <v>1297</v>
      </c>
      <c r="F50" s="53">
        <v>1748</v>
      </c>
      <c r="G50" s="54">
        <v>691</v>
      </c>
      <c r="H50" s="54">
        <v>70</v>
      </c>
      <c r="I50" s="55">
        <v>987</v>
      </c>
    </row>
    <row r="51" spans="1:9" x14ac:dyDescent="0.25">
      <c r="A51" s="36" t="s">
        <v>88</v>
      </c>
      <c r="B51" s="53">
        <v>2065</v>
      </c>
      <c r="C51" s="54">
        <v>801</v>
      </c>
      <c r="D51" s="54">
        <v>72</v>
      </c>
      <c r="E51" s="55">
        <v>1192</v>
      </c>
      <c r="F51" s="53">
        <v>1588</v>
      </c>
      <c r="G51" s="54">
        <v>579</v>
      </c>
      <c r="H51" s="54">
        <v>106</v>
      </c>
      <c r="I51" s="55">
        <v>903</v>
      </c>
    </row>
    <row r="52" spans="1:9" x14ac:dyDescent="0.25">
      <c r="A52" s="36" t="s">
        <v>89</v>
      </c>
      <c r="B52" s="53">
        <v>1862</v>
      </c>
      <c r="C52" s="54">
        <v>653</v>
      </c>
      <c r="D52" s="54">
        <v>76</v>
      </c>
      <c r="E52" s="55">
        <v>1133</v>
      </c>
      <c r="F52" s="53">
        <v>1355</v>
      </c>
      <c r="G52" s="54">
        <v>443</v>
      </c>
      <c r="H52" s="54">
        <v>92</v>
      </c>
      <c r="I52" s="55">
        <v>820</v>
      </c>
    </row>
    <row r="53" spans="1:9" x14ac:dyDescent="0.25">
      <c r="A53" s="36" t="s">
        <v>90</v>
      </c>
      <c r="B53" s="53">
        <v>1787</v>
      </c>
      <c r="C53" s="54">
        <v>617</v>
      </c>
      <c r="D53" s="54">
        <v>79</v>
      </c>
      <c r="E53" s="55">
        <v>1091</v>
      </c>
      <c r="F53" s="53">
        <v>1200</v>
      </c>
      <c r="G53" s="54">
        <v>396</v>
      </c>
      <c r="H53" s="54">
        <v>76</v>
      </c>
      <c r="I53" s="55">
        <v>728</v>
      </c>
    </row>
    <row r="54" spans="1:9" x14ac:dyDescent="0.25">
      <c r="A54" s="36" t="s">
        <v>91</v>
      </c>
      <c r="B54" s="53">
        <v>1931</v>
      </c>
      <c r="C54" s="54">
        <v>674</v>
      </c>
      <c r="D54" s="54">
        <v>89</v>
      </c>
      <c r="E54" s="55">
        <v>1168</v>
      </c>
      <c r="F54" s="53">
        <v>1220</v>
      </c>
      <c r="G54" s="54">
        <v>396</v>
      </c>
      <c r="H54" s="54">
        <v>89</v>
      </c>
      <c r="I54" s="55">
        <v>735</v>
      </c>
    </row>
    <row r="55" spans="1:9" x14ac:dyDescent="0.25">
      <c r="A55" s="36" t="s">
        <v>92</v>
      </c>
      <c r="B55" s="53">
        <v>1481</v>
      </c>
      <c r="C55" s="54">
        <v>487</v>
      </c>
      <c r="D55" s="54">
        <v>77</v>
      </c>
      <c r="E55" s="55">
        <v>917</v>
      </c>
      <c r="F55" s="53">
        <v>990</v>
      </c>
      <c r="G55" s="54">
        <v>314</v>
      </c>
      <c r="H55" s="54">
        <v>67</v>
      </c>
      <c r="I55" s="55">
        <v>609</v>
      </c>
    </row>
    <row r="56" spans="1:9" x14ac:dyDescent="0.25">
      <c r="A56" s="36" t="s">
        <v>93</v>
      </c>
      <c r="B56" s="53">
        <v>1409</v>
      </c>
      <c r="C56" s="54">
        <v>419</v>
      </c>
      <c r="D56" s="54">
        <v>94</v>
      </c>
      <c r="E56" s="55">
        <v>896</v>
      </c>
      <c r="F56" s="53">
        <v>879</v>
      </c>
      <c r="G56" s="54">
        <v>259</v>
      </c>
      <c r="H56" s="54">
        <v>62</v>
      </c>
      <c r="I56" s="55">
        <v>558</v>
      </c>
    </row>
    <row r="57" spans="1:9" x14ac:dyDescent="0.25">
      <c r="A57" s="36" t="s">
        <v>94</v>
      </c>
      <c r="B57" s="53">
        <v>1173</v>
      </c>
      <c r="C57" s="54">
        <v>314</v>
      </c>
      <c r="D57" s="54">
        <v>82</v>
      </c>
      <c r="E57" s="55">
        <v>777</v>
      </c>
      <c r="F57" s="53">
        <v>687</v>
      </c>
      <c r="G57" s="54">
        <v>182</v>
      </c>
      <c r="H57" s="54">
        <v>68</v>
      </c>
      <c r="I57" s="55">
        <v>437</v>
      </c>
    </row>
    <row r="58" spans="1:9" x14ac:dyDescent="0.25">
      <c r="A58" s="36" t="s">
        <v>95</v>
      </c>
      <c r="B58" s="53">
        <v>1032</v>
      </c>
      <c r="C58" s="54">
        <v>246</v>
      </c>
      <c r="D58" s="54">
        <v>67</v>
      </c>
      <c r="E58" s="55">
        <v>719</v>
      </c>
      <c r="F58" s="53">
        <v>639</v>
      </c>
      <c r="G58" s="54">
        <v>166</v>
      </c>
      <c r="H58" s="54">
        <v>48</v>
      </c>
      <c r="I58" s="55">
        <v>425</v>
      </c>
    </row>
    <row r="59" spans="1:9" x14ac:dyDescent="0.25">
      <c r="A59" s="56" t="s">
        <v>26</v>
      </c>
      <c r="B59" s="57">
        <v>6791</v>
      </c>
      <c r="C59" s="58">
        <v>1138</v>
      </c>
      <c r="D59" s="58">
        <v>1235</v>
      </c>
      <c r="E59" s="59">
        <v>4418</v>
      </c>
      <c r="F59" s="57">
        <v>3506</v>
      </c>
      <c r="G59" s="58">
        <v>697</v>
      </c>
      <c r="H59" s="58">
        <v>581</v>
      </c>
      <c r="I59" s="59">
        <v>2228</v>
      </c>
    </row>
    <row r="60" spans="1:9" x14ac:dyDescent="0.25">
      <c r="A60" s="35" t="s">
        <v>96</v>
      </c>
    </row>
    <row r="61" spans="1:9" x14ac:dyDescent="0.25">
      <c r="A61" s="35" t="s">
        <v>97</v>
      </c>
    </row>
  </sheetData>
  <mergeCells count="2">
    <mergeCell ref="B5:E5"/>
    <mergeCell ref="F5:I5"/>
  </mergeCells>
  <pageMargins left="0.78740157499999996" right="0.78740157499999996" top="0.984251969" bottom="0.984251969" header="0.4921259845" footer="0.4921259845"/>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BF9AB-F466-4E45-B8F9-9FD50F9212CD}">
  <dimension ref="A1:I61"/>
  <sheetViews>
    <sheetView workbookViewId="0">
      <pane xSplit="1" ySplit="7" topLeftCell="B8" activePane="bottomRight" state="frozen"/>
      <selection pane="topRight" activeCell="B1" sqref="B1"/>
      <selection pane="bottomLeft" activeCell="A8" sqref="A8"/>
      <selection pane="bottomRight" activeCell="E49" sqref="E49"/>
    </sheetView>
  </sheetViews>
  <sheetFormatPr baseColWidth="10" defaultColWidth="8.90625" defaultRowHeight="12.5" x14ac:dyDescent="0.25"/>
  <cols>
    <col min="1" max="1" width="44" style="35" customWidth="1"/>
    <col min="2" max="2" width="10.90625" style="35" customWidth="1"/>
    <col min="3" max="3" width="12.54296875" style="35" customWidth="1"/>
    <col min="4" max="4" width="15.1796875" style="35" customWidth="1"/>
    <col min="5" max="5" width="15.81640625" style="35" customWidth="1"/>
    <col min="6" max="6" width="10.90625" style="35" customWidth="1"/>
    <col min="7" max="7" width="12.54296875" style="35" customWidth="1"/>
    <col min="8" max="8" width="15.1796875" style="35" customWidth="1"/>
    <col min="9" max="9" width="15.81640625" style="35" customWidth="1"/>
    <col min="10" max="16384" width="8.90625" style="35"/>
  </cols>
  <sheetData>
    <row r="1" spans="1:9" ht="15.5" x14ac:dyDescent="0.25">
      <c r="A1" s="32" t="s">
        <v>37</v>
      </c>
      <c r="B1" s="33"/>
      <c r="C1" s="33"/>
      <c r="D1" s="33"/>
      <c r="E1" s="33"/>
      <c r="F1" s="33"/>
      <c r="G1" s="33"/>
      <c r="H1" s="33"/>
      <c r="I1" s="34"/>
    </row>
    <row r="2" spans="1:9" x14ac:dyDescent="0.25">
      <c r="A2" s="36" t="s">
        <v>98</v>
      </c>
      <c r="B2" s="37"/>
      <c r="C2" s="37"/>
      <c r="D2" s="37"/>
      <c r="E2" s="37"/>
      <c r="F2" s="37"/>
      <c r="G2" s="37"/>
      <c r="H2" s="37"/>
      <c r="I2" s="38"/>
    </row>
    <row r="3" spans="1:9" x14ac:dyDescent="0.25">
      <c r="A3" s="36" t="s">
        <v>99</v>
      </c>
      <c r="B3" s="37"/>
      <c r="C3" s="37"/>
      <c r="D3" s="37"/>
      <c r="E3" s="37"/>
      <c r="F3" s="37"/>
      <c r="G3" s="37"/>
      <c r="H3" s="37"/>
      <c r="I3" s="38"/>
    </row>
    <row r="4" spans="1:9" x14ac:dyDescent="0.25">
      <c r="A4" s="36"/>
      <c r="B4" s="37"/>
      <c r="C4" s="37"/>
      <c r="D4" s="37"/>
      <c r="E4" s="37"/>
      <c r="F4" s="37"/>
      <c r="G4" s="37"/>
      <c r="H4" s="37"/>
      <c r="I4" s="38"/>
    </row>
    <row r="5" spans="1:9" ht="13" x14ac:dyDescent="0.25">
      <c r="A5" s="39" t="s">
        <v>39</v>
      </c>
      <c r="B5" s="40" t="s">
        <v>40</v>
      </c>
      <c r="C5" s="41"/>
      <c r="D5" s="41"/>
      <c r="E5" s="42"/>
      <c r="F5" s="40" t="s">
        <v>41</v>
      </c>
      <c r="G5" s="43"/>
      <c r="H5" s="43"/>
      <c r="I5" s="44"/>
    </row>
    <row r="6" spans="1:9" ht="25" x14ac:dyDescent="0.25">
      <c r="A6" s="39" t="s">
        <v>42</v>
      </c>
      <c r="B6" s="45" t="s">
        <v>5</v>
      </c>
      <c r="C6" s="46" t="s">
        <v>7</v>
      </c>
      <c r="D6" s="46" t="s">
        <v>43</v>
      </c>
      <c r="E6" s="47" t="s">
        <v>44</v>
      </c>
      <c r="F6" s="45" t="s">
        <v>5</v>
      </c>
      <c r="G6" s="46" t="s">
        <v>7</v>
      </c>
      <c r="H6" s="46" t="s">
        <v>43</v>
      </c>
      <c r="I6" s="47" t="s">
        <v>44</v>
      </c>
    </row>
    <row r="7" spans="1:9" ht="13" x14ac:dyDescent="0.25">
      <c r="A7" s="48" t="s">
        <v>45</v>
      </c>
      <c r="B7" s="49"/>
      <c r="C7" s="50"/>
      <c r="D7" s="50"/>
      <c r="E7" s="51"/>
      <c r="F7" s="49"/>
      <c r="G7" s="50"/>
      <c r="H7" s="50"/>
      <c r="I7" s="51"/>
    </row>
    <row r="8" spans="1:9" x14ac:dyDescent="0.25">
      <c r="A8" s="52" t="s">
        <v>5</v>
      </c>
      <c r="B8" s="53">
        <v>7292</v>
      </c>
      <c r="C8" s="54">
        <v>6647</v>
      </c>
      <c r="D8" s="54">
        <v>17</v>
      </c>
      <c r="E8" s="55">
        <v>628</v>
      </c>
      <c r="F8" s="53">
        <v>6838</v>
      </c>
      <c r="G8" s="54">
        <v>6091</v>
      </c>
      <c r="H8" s="54">
        <v>19</v>
      </c>
      <c r="I8" s="55">
        <v>728</v>
      </c>
    </row>
    <row r="9" spans="1:9" x14ac:dyDescent="0.25">
      <c r="A9" s="36" t="s">
        <v>46</v>
      </c>
      <c r="B9" s="53">
        <v>0</v>
      </c>
      <c r="C9" s="54">
        <v>0</v>
      </c>
      <c r="D9" s="54">
        <v>0</v>
      </c>
      <c r="E9" s="55">
        <v>0</v>
      </c>
      <c r="F9" s="53">
        <v>0</v>
      </c>
      <c r="G9" s="54">
        <v>0</v>
      </c>
      <c r="H9" s="54">
        <v>0</v>
      </c>
      <c r="I9" s="55">
        <v>0</v>
      </c>
    </row>
    <row r="10" spans="1:9" x14ac:dyDescent="0.25">
      <c r="A10" s="36" t="s">
        <v>47</v>
      </c>
      <c r="B10" s="53">
        <v>0</v>
      </c>
      <c r="C10" s="54">
        <v>0</v>
      </c>
      <c r="D10" s="54">
        <v>0</v>
      </c>
      <c r="E10" s="55">
        <v>0</v>
      </c>
      <c r="F10" s="53">
        <v>0</v>
      </c>
      <c r="G10" s="54">
        <v>0</v>
      </c>
      <c r="H10" s="54">
        <v>0</v>
      </c>
      <c r="I10" s="55">
        <v>0</v>
      </c>
    </row>
    <row r="11" spans="1:9" x14ac:dyDescent="0.25">
      <c r="A11" s="36" t="s">
        <v>48</v>
      </c>
      <c r="B11" s="53">
        <v>0</v>
      </c>
      <c r="C11" s="54">
        <v>0</v>
      </c>
      <c r="D11" s="54">
        <v>0</v>
      </c>
      <c r="E11" s="55">
        <v>0</v>
      </c>
      <c r="F11" s="53">
        <v>0</v>
      </c>
      <c r="G11" s="54">
        <v>0</v>
      </c>
      <c r="H11" s="54">
        <v>0</v>
      </c>
      <c r="I11" s="55">
        <v>0</v>
      </c>
    </row>
    <row r="12" spans="1:9" x14ac:dyDescent="0.25">
      <c r="A12" s="36" t="s">
        <v>49</v>
      </c>
      <c r="B12" s="53">
        <v>1</v>
      </c>
      <c r="C12" s="54">
        <v>1</v>
      </c>
      <c r="D12" s="54">
        <v>0</v>
      </c>
      <c r="E12" s="55">
        <v>0</v>
      </c>
      <c r="F12" s="53">
        <v>6</v>
      </c>
      <c r="G12" s="54">
        <v>6</v>
      </c>
      <c r="H12" s="54">
        <v>0</v>
      </c>
      <c r="I12" s="55">
        <v>0</v>
      </c>
    </row>
    <row r="13" spans="1:9" x14ac:dyDescent="0.25">
      <c r="A13" s="36" t="s">
        <v>50</v>
      </c>
      <c r="B13" s="53">
        <v>12</v>
      </c>
      <c r="C13" s="54">
        <v>12</v>
      </c>
      <c r="D13" s="54">
        <v>0</v>
      </c>
      <c r="E13" s="55">
        <v>0</v>
      </c>
      <c r="F13" s="53">
        <v>6</v>
      </c>
      <c r="G13" s="54">
        <v>6</v>
      </c>
      <c r="H13" s="54">
        <v>0</v>
      </c>
      <c r="I13" s="55">
        <v>0</v>
      </c>
    </row>
    <row r="14" spans="1:9" x14ac:dyDescent="0.25">
      <c r="A14" s="36" t="s">
        <v>51</v>
      </c>
      <c r="B14" s="53">
        <v>17</v>
      </c>
      <c r="C14" s="54">
        <v>17</v>
      </c>
      <c r="D14" s="54">
        <v>0</v>
      </c>
      <c r="E14" s="55">
        <v>0</v>
      </c>
      <c r="F14" s="53">
        <v>14</v>
      </c>
      <c r="G14" s="54">
        <v>14</v>
      </c>
      <c r="H14" s="54">
        <v>0</v>
      </c>
      <c r="I14" s="55">
        <v>0</v>
      </c>
    </row>
    <row r="15" spans="1:9" x14ac:dyDescent="0.25">
      <c r="A15" s="36" t="s">
        <v>52</v>
      </c>
      <c r="B15" s="53">
        <v>29</v>
      </c>
      <c r="C15" s="54">
        <v>29</v>
      </c>
      <c r="D15" s="54">
        <v>0</v>
      </c>
      <c r="E15" s="55">
        <v>0</v>
      </c>
      <c r="F15" s="53">
        <v>29</v>
      </c>
      <c r="G15" s="54">
        <v>29</v>
      </c>
      <c r="H15" s="54">
        <v>0</v>
      </c>
      <c r="I15" s="55">
        <v>0</v>
      </c>
    </row>
    <row r="16" spans="1:9" x14ac:dyDescent="0.25">
      <c r="A16" s="36" t="s">
        <v>53</v>
      </c>
      <c r="B16" s="53">
        <v>28</v>
      </c>
      <c r="C16" s="54">
        <v>28</v>
      </c>
      <c r="D16" s="54">
        <v>0</v>
      </c>
      <c r="E16" s="55">
        <v>0</v>
      </c>
      <c r="F16" s="53">
        <v>65</v>
      </c>
      <c r="G16" s="54">
        <v>65</v>
      </c>
      <c r="H16" s="54">
        <v>0</v>
      </c>
      <c r="I16" s="55">
        <v>0</v>
      </c>
    </row>
    <row r="17" spans="1:9" x14ac:dyDescent="0.25">
      <c r="A17" s="36" t="s">
        <v>54</v>
      </c>
      <c r="B17" s="53">
        <v>42</v>
      </c>
      <c r="C17" s="54">
        <v>42</v>
      </c>
      <c r="D17" s="54">
        <v>0</v>
      </c>
      <c r="E17" s="55">
        <v>0</v>
      </c>
      <c r="F17" s="53">
        <v>79</v>
      </c>
      <c r="G17" s="54">
        <v>79</v>
      </c>
      <c r="H17" s="54">
        <v>0</v>
      </c>
      <c r="I17" s="55">
        <v>0</v>
      </c>
    </row>
    <row r="18" spans="1:9" x14ac:dyDescent="0.25">
      <c r="A18" s="36" t="s">
        <v>55</v>
      </c>
      <c r="B18" s="53">
        <v>86</v>
      </c>
      <c r="C18" s="54">
        <v>86</v>
      </c>
      <c r="D18" s="54">
        <v>0</v>
      </c>
      <c r="E18" s="55">
        <v>0</v>
      </c>
      <c r="F18" s="53">
        <v>127</v>
      </c>
      <c r="G18" s="54">
        <v>126</v>
      </c>
      <c r="H18" s="54">
        <v>0</v>
      </c>
      <c r="I18" s="55">
        <v>1</v>
      </c>
    </row>
    <row r="19" spans="1:9" x14ac:dyDescent="0.25">
      <c r="A19" s="36" t="s">
        <v>56</v>
      </c>
      <c r="B19" s="53">
        <v>65</v>
      </c>
      <c r="C19" s="54">
        <v>65</v>
      </c>
      <c r="D19" s="54">
        <v>0</v>
      </c>
      <c r="E19" s="55">
        <v>0</v>
      </c>
      <c r="F19" s="53">
        <v>129</v>
      </c>
      <c r="G19" s="54">
        <v>128</v>
      </c>
      <c r="H19" s="54">
        <v>0</v>
      </c>
      <c r="I19" s="55">
        <v>1</v>
      </c>
    </row>
    <row r="20" spans="1:9" x14ac:dyDescent="0.25">
      <c r="A20" s="36" t="s">
        <v>57</v>
      </c>
      <c r="B20" s="53">
        <v>110</v>
      </c>
      <c r="C20" s="54">
        <v>110</v>
      </c>
      <c r="D20" s="54">
        <v>0</v>
      </c>
      <c r="E20" s="55">
        <v>0</v>
      </c>
      <c r="F20" s="53">
        <v>174</v>
      </c>
      <c r="G20" s="54">
        <v>174</v>
      </c>
      <c r="H20" s="54">
        <v>0</v>
      </c>
      <c r="I20" s="55">
        <v>0</v>
      </c>
    </row>
    <row r="21" spans="1:9" x14ac:dyDescent="0.25">
      <c r="A21" s="36" t="s">
        <v>58</v>
      </c>
      <c r="B21" s="53">
        <v>123</v>
      </c>
      <c r="C21" s="54">
        <v>123</v>
      </c>
      <c r="D21" s="54">
        <v>0</v>
      </c>
      <c r="E21" s="55">
        <v>0</v>
      </c>
      <c r="F21" s="53">
        <v>237</v>
      </c>
      <c r="G21" s="54">
        <v>235</v>
      </c>
      <c r="H21" s="54">
        <v>0</v>
      </c>
      <c r="I21" s="55">
        <v>2</v>
      </c>
    </row>
    <row r="22" spans="1:9" x14ac:dyDescent="0.25">
      <c r="A22" s="36" t="s">
        <v>59</v>
      </c>
      <c r="B22" s="53">
        <v>148</v>
      </c>
      <c r="C22" s="54">
        <v>147</v>
      </c>
      <c r="D22" s="54">
        <v>0</v>
      </c>
      <c r="E22" s="55">
        <v>1</v>
      </c>
      <c r="F22" s="53">
        <v>273</v>
      </c>
      <c r="G22" s="54">
        <v>265</v>
      </c>
      <c r="H22" s="54">
        <v>0</v>
      </c>
      <c r="I22" s="55">
        <v>8</v>
      </c>
    </row>
    <row r="23" spans="1:9" x14ac:dyDescent="0.25">
      <c r="A23" s="36" t="s">
        <v>60</v>
      </c>
      <c r="B23" s="53">
        <v>194</v>
      </c>
      <c r="C23" s="54">
        <v>191</v>
      </c>
      <c r="D23" s="54">
        <v>0</v>
      </c>
      <c r="E23" s="55">
        <v>3</v>
      </c>
      <c r="F23" s="53">
        <v>272</v>
      </c>
      <c r="G23" s="54">
        <v>270</v>
      </c>
      <c r="H23" s="54">
        <v>0</v>
      </c>
      <c r="I23" s="55">
        <v>2</v>
      </c>
    </row>
    <row r="24" spans="1:9" x14ac:dyDescent="0.25">
      <c r="A24" s="36" t="s">
        <v>61</v>
      </c>
      <c r="B24" s="53">
        <v>179</v>
      </c>
      <c r="C24" s="54">
        <v>179</v>
      </c>
      <c r="D24" s="54">
        <v>0</v>
      </c>
      <c r="E24" s="55">
        <v>0</v>
      </c>
      <c r="F24" s="53">
        <v>275</v>
      </c>
      <c r="G24" s="54">
        <v>266</v>
      </c>
      <c r="H24" s="54">
        <v>0</v>
      </c>
      <c r="I24" s="55">
        <v>9</v>
      </c>
    </row>
    <row r="25" spans="1:9" x14ac:dyDescent="0.25">
      <c r="A25" s="36" t="s">
        <v>62</v>
      </c>
      <c r="B25" s="53">
        <v>199</v>
      </c>
      <c r="C25" s="54">
        <v>197</v>
      </c>
      <c r="D25" s="54">
        <v>0</v>
      </c>
      <c r="E25" s="55">
        <v>2</v>
      </c>
      <c r="F25" s="53">
        <v>259</v>
      </c>
      <c r="G25" s="54">
        <v>253</v>
      </c>
      <c r="H25" s="54">
        <v>0</v>
      </c>
      <c r="I25" s="55">
        <v>6</v>
      </c>
    </row>
    <row r="26" spans="1:9" x14ac:dyDescent="0.25">
      <c r="A26" s="36" t="s">
        <v>63</v>
      </c>
      <c r="B26" s="53">
        <v>188</v>
      </c>
      <c r="C26" s="54">
        <v>188</v>
      </c>
      <c r="D26" s="54">
        <v>0</v>
      </c>
      <c r="E26" s="55">
        <v>0</v>
      </c>
      <c r="F26" s="53">
        <v>268</v>
      </c>
      <c r="G26" s="54">
        <v>261</v>
      </c>
      <c r="H26" s="54">
        <v>0</v>
      </c>
      <c r="I26" s="55">
        <v>7</v>
      </c>
    </row>
    <row r="27" spans="1:9" x14ac:dyDescent="0.25">
      <c r="A27" s="36" t="s">
        <v>64</v>
      </c>
      <c r="B27" s="53">
        <v>215</v>
      </c>
      <c r="C27" s="54">
        <v>209</v>
      </c>
      <c r="D27" s="54">
        <v>0</v>
      </c>
      <c r="E27" s="55">
        <v>6</v>
      </c>
      <c r="F27" s="53">
        <v>247</v>
      </c>
      <c r="G27" s="54">
        <v>236</v>
      </c>
      <c r="H27" s="54">
        <v>0</v>
      </c>
      <c r="I27" s="55">
        <v>11</v>
      </c>
    </row>
    <row r="28" spans="1:9" x14ac:dyDescent="0.25">
      <c r="A28" s="36" t="s">
        <v>65</v>
      </c>
      <c r="B28" s="53">
        <v>191</v>
      </c>
      <c r="C28" s="54">
        <v>184</v>
      </c>
      <c r="D28" s="54">
        <v>0</v>
      </c>
      <c r="E28" s="55">
        <v>7</v>
      </c>
      <c r="F28" s="53">
        <v>263</v>
      </c>
      <c r="G28" s="54">
        <v>250</v>
      </c>
      <c r="H28" s="54">
        <v>0</v>
      </c>
      <c r="I28" s="55">
        <v>13</v>
      </c>
    </row>
    <row r="29" spans="1:9" x14ac:dyDescent="0.25">
      <c r="A29" s="36" t="s">
        <v>66</v>
      </c>
      <c r="B29" s="53">
        <v>204</v>
      </c>
      <c r="C29" s="54">
        <v>198</v>
      </c>
      <c r="D29" s="54">
        <v>0</v>
      </c>
      <c r="E29" s="55">
        <v>6</v>
      </c>
      <c r="F29" s="53">
        <v>264</v>
      </c>
      <c r="G29" s="54">
        <v>247</v>
      </c>
      <c r="H29" s="54">
        <v>0</v>
      </c>
      <c r="I29" s="55">
        <v>17</v>
      </c>
    </row>
    <row r="30" spans="1:9" x14ac:dyDescent="0.25">
      <c r="A30" s="36" t="s">
        <v>67</v>
      </c>
      <c r="B30" s="53">
        <v>192</v>
      </c>
      <c r="C30" s="54">
        <v>184</v>
      </c>
      <c r="D30" s="54">
        <v>0</v>
      </c>
      <c r="E30" s="55">
        <v>8</v>
      </c>
      <c r="F30" s="53">
        <v>250</v>
      </c>
      <c r="G30" s="54">
        <v>234</v>
      </c>
      <c r="H30" s="54">
        <v>0</v>
      </c>
      <c r="I30" s="55">
        <v>16</v>
      </c>
    </row>
    <row r="31" spans="1:9" x14ac:dyDescent="0.25">
      <c r="A31" s="36" t="s">
        <v>68</v>
      </c>
      <c r="B31" s="53">
        <v>175</v>
      </c>
      <c r="C31" s="54">
        <v>171</v>
      </c>
      <c r="D31" s="54">
        <v>0</v>
      </c>
      <c r="E31" s="55">
        <v>4</v>
      </c>
      <c r="F31" s="53">
        <v>220</v>
      </c>
      <c r="G31" s="54">
        <v>203</v>
      </c>
      <c r="H31" s="54">
        <v>0</v>
      </c>
      <c r="I31" s="55">
        <v>17</v>
      </c>
    </row>
    <row r="32" spans="1:9" x14ac:dyDescent="0.25">
      <c r="A32" s="36" t="s">
        <v>69</v>
      </c>
      <c r="B32" s="53">
        <v>225</v>
      </c>
      <c r="C32" s="54">
        <v>220</v>
      </c>
      <c r="D32" s="54">
        <v>0</v>
      </c>
      <c r="E32" s="55">
        <v>5</v>
      </c>
      <c r="F32" s="53">
        <v>212</v>
      </c>
      <c r="G32" s="54">
        <v>191</v>
      </c>
      <c r="H32" s="54">
        <v>0</v>
      </c>
      <c r="I32" s="55">
        <v>21</v>
      </c>
    </row>
    <row r="33" spans="1:9" x14ac:dyDescent="0.25">
      <c r="A33" s="36" t="s">
        <v>70</v>
      </c>
      <c r="B33" s="53">
        <v>186</v>
      </c>
      <c r="C33" s="54">
        <v>181</v>
      </c>
      <c r="D33" s="54">
        <v>0</v>
      </c>
      <c r="E33" s="55">
        <v>5</v>
      </c>
      <c r="F33" s="53">
        <v>221</v>
      </c>
      <c r="G33" s="54">
        <v>205</v>
      </c>
      <c r="H33" s="54">
        <v>0</v>
      </c>
      <c r="I33" s="55">
        <v>16</v>
      </c>
    </row>
    <row r="34" spans="1:9" x14ac:dyDescent="0.25">
      <c r="A34" s="36" t="s">
        <v>71</v>
      </c>
      <c r="B34" s="53">
        <v>191</v>
      </c>
      <c r="C34" s="54">
        <v>179</v>
      </c>
      <c r="D34" s="54">
        <v>0</v>
      </c>
      <c r="E34" s="55">
        <v>12</v>
      </c>
      <c r="F34" s="53">
        <v>190</v>
      </c>
      <c r="G34" s="54">
        <v>169</v>
      </c>
      <c r="H34" s="54">
        <v>0</v>
      </c>
      <c r="I34" s="55">
        <v>21</v>
      </c>
    </row>
    <row r="35" spans="1:9" x14ac:dyDescent="0.25">
      <c r="A35" s="36" t="s">
        <v>72</v>
      </c>
      <c r="B35" s="53">
        <v>175</v>
      </c>
      <c r="C35" s="54">
        <v>167</v>
      </c>
      <c r="D35" s="54">
        <v>0</v>
      </c>
      <c r="E35" s="55">
        <v>8</v>
      </c>
      <c r="F35" s="53">
        <v>192</v>
      </c>
      <c r="G35" s="54">
        <v>166</v>
      </c>
      <c r="H35" s="54">
        <v>1</v>
      </c>
      <c r="I35" s="55">
        <v>25</v>
      </c>
    </row>
    <row r="36" spans="1:9" x14ac:dyDescent="0.25">
      <c r="A36" s="36" t="s">
        <v>73</v>
      </c>
      <c r="B36" s="53">
        <v>201</v>
      </c>
      <c r="C36" s="54">
        <v>185</v>
      </c>
      <c r="D36" s="54">
        <v>1</v>
      </c>
      <c r="E36" s="55">
        <v>15</v>
      </c>
      <c r="F36" s="53">
        <v>188</v>
      </c>
      <c r="G36" s="54">
        <v>161</v>
      </c>
      <c r="H36" s="54">
        <v>0</v>
      </c>
      <c r="I36" s="55">
        <v>27</v>
      </c>
    </row>
    <row r="37" spans="1:9" x14ac:dyDescent="0.25">
      <c r="A37" s="36" t="s">
        <v>74</v>
      </c>
      <c r="B37" s="53">
        <v>205</v>
      </c>
      <c r="C37" s="54">
        <v>198</v>
      </c>
      <c r="D37" s="54">
        <v>0</v>
      </c>
      <c r="E37" s="55">
        <v>7</v>
      </c>
      <c r="F37" s="53">
        <v>161</v>
      </c>
      <c r="G37" s="54">
        <v>144</v>
      </c>
      <c r="H37" s="54">
        <v>1</v>
      </c>
      <c r="I37" s="55">
        <v>16</v>
      </c>
    </row>
    <row r="38" spans="1:9" x14ac:dyDescent="0.25">
      <c r="A38" s="36" t="s">
        <v>75</v>
      </c>
      <c r="B38" s="53">
        <v>238</v>
      </c>
      <c r="C38" s="54">
        <v>217</v>
      </c>
      <c r="D38" s="54">
        <v>0</v>
      </c>
      <c r="E38" s="55">
        <v>21</v>
      </c>
      <c r="F38" s="53">
        <v>164</v>
      </c>
      <c r="G38" s="54">
        <v>134</v>
      </c>
      <c r="H38" s="54">
        <v>0</v>
      </c>
      <c r="I38" s="55">
        <v>30</v>
      </c>
    </row>
    <row r="39" spans="1:9" x14ac:dyDescent="0.25">
      <c r="A39" s="36" t="s">
        <v>76</v>
      </c>
      <c r="B39" s="53">
        <v>224</v>
      </c>
      <c r="C39" s="54">
        <v>204</v>
      </c>
      <c r="D39" s="54">
        <v>0</v>
      </c>
      <c r="E39" s="55">
        <v>20</v>
      </c>
      <c r="F39" s="53">
        <v>156</v>
      </c>
      <c r="G39" s="54">
        <v>123</v>
      </c>
      <c r="H39" s="54">
        <v>0</v>
      </c>
      <c r="I39" s="55">
        <v>33</v>
      </c>
    </row>
    <row r="40" spans="1:9" x14ac:dyDescent="0.25">
      <c r="A40" s="36" t="s">
        <v>77</v>
      </c>
      <c r="B40" s="53">
        <v>224</v>
      </c>
      <c r="C40" s="54">
        <v>205</v>
      </c>
      <c r="D40" s="54">
        <v>0</v>
      </c>
      <c r="E40" s="55">
        <v>19</v>
      </c>
      <c r="F40" s="53">
        <v>136</v>
      </c>
      <c r="G40" s="54">
        <v>112</v>
      </c>
      <c r="H40" s="54">
        <v>0</v>
      </c>
      <c r="I40" s="55">
        <v>24</v>
      </c>
    </row>
    <row r="41" spans="1:9" x14ac:dyDescent="0.25">
      <c r="A41" s="36" t="s">
        <v>78</v>
      </c>
      <c r="B41" s="53">
        <v>238</v>
      </c>
      <c r="C41" s="54">
        <v>209</v>
      </c>
      <c r="D41" s="54">
        <v>0</v>
      </c>
      <c r="E41" s="55">
        <v>29</v>
      </c>
      <c r="F41" s="53">
        <v>123</v>
      </c>
      <c r="G41" s="54">
        <v>94</v>
      </c>
      <c r="H41" s="54">
        <v>0</v>
      </c>
      <c r="I41" s="55">
        <v>29</v>
      </c>
    </row>
    <row r="42" spans="1:9" x14ac:dyDescent="0.25">
      <c r="A42" s="36" t="s">
        <v>79</v>
      </c>
      <c r="B42" s="53">
        <v>199</v>
      </c>
      <c r="C42" s="54">
        <v>176</v>
      </c>
      <c r="D42" s="54">
        <v>0</v>
      </c>
      <c r="E42" s="55">
        <v>23</v>
      </c>
      <c r="F42" s="53">
        <v>113</v>
      </c>
      <c r="G42" s="54">
        <v>92</v>
      </c>
      <c r="H42" s="54">
        <v>0</v>
      </c>
      <c r="I42" s="55">
        <v>21</v>
      </c>
    </row>
    <row r="43" spans="1:9" x14ac:dyDescent="0.25">
      <c r="A43" s="36" t="s">
        <v>80</v>
      </c>
      <c r="B43" s="53">
        <v>225</v>
      </c>
      <c r="C43" s="54">
        <v>200</v>
      </c>
      <c r="D43" s="54">
        <v>0</v>
      </c>
      <c r="E43" s="55">
        <v>25</v>
      </c>
      <c r="F43" s="53">
        <v>130</v>
      </c>
      <c r="G43" s="54">
        <v>107</v>
      </c>
      <c r="H43" s="54">
        <v>0</v>
      </c>
      <c r="I43" s="55">
        <v>23</v>
      </c>
    </row>
    <row r="44" spans="1:9" x14ac:dyDescent="0.25">
      <c r="A44" s="36" t="s">
        <v>81</v>
      </c>
      <c r="B44" s="53">
        <v>216</v>
      </c>
      <c r="C44" s="54">
        <v>191</v>
      </c>
      <c r="D44" s="54">
        <v>0</v>
      </c>
      <c r="E44" s="55">
        <v>25</v>
      </c>
      <c r="F44" s="53">
        <v>120</v>
      </c>
      <c r="G44" s="54">
        <v>103</v>
      </c>
      <c r="H44" s="54">
        <v>1</v>
      </c>
      <c r="I44" s="55">
        <v>16</v>
      </c>
    </row>
    <row r="45" spans="1:9" x14ac:dyDescent="0.25">
      <c r="A45" s="36" t="s">
        <v>82</v>
      </c>
      <c r="B45" s="53">
        <v>209</v>
      </c>
      <c r="C45" s="54">
        <v>183</v>
      </c>
      <c r="D45" s="54">
        <v>0</v>
      </c>
      <c r="E45" s="55">
        <v>26</v>
      </c>
      <c r="F45" s="53">
        <v>113</v>
      </c>
      <c r="G45" s="54">
        <v>88</v>
      </c>
      <c r="H45" s="54">
        <v>2</v>
      </c>
      <c r="I45" s="55">
        <v>23</v>
      </c>
    </row>
    <row r="46" spans="1:9" x14ac:dyDescent="0.25">
      <c r="A46" s="36" t="s">
        <v>83</v>
      </c>
      <c r="B46" s="53">
        <v>173</v>
      </c>
      <c r="C46" s="54">
        <v>151</v>
      </c>
      <c r="D46" s="54">
        <v>0</v>
      </c>
      <c r="E46" s="55">
        <v>22</v>
      </c>
      <c r="F46" s="53">
        <v>107</v>
      </c>
      <c r="G46" s="54">
        <v>80</v>
      </c>
      <c r="H46" s="54">
        <v>0</v>
      </c>
      <c r="I46" s="55">
        <v>27</v>
      </c>
    </row>
    <row r="47" spans="1:9" x14ac:dyDescent="0.25">
      <c r="A47" s="36" t="s">
        <v>84</v>
      </c>
      <c r="B47" s="53">
        <v>189</v>
      </c>
      <c r="C47" s="54">
        <v>156</v>
      </c>
      <c r="D47" s="54">
        <v>1</v>
      </c>
      <c r="E47" s="55">
        <v>32</v>
      </c>
      <c r="F47" s="53">
        <v>95</v>
      </c>
      <c r="G47" s="54">
        <v>78</v>
      </c>
      <c r="H47" s="54">
        <v>0</v>
      </c>
      <c r="I47" s="55">
        <v>17</v>
      </c>
    </row>
    <row r="48" spans="1:9" x14ac:dyDescent="0.25">
      <c r="A48" s="36" t="s">
        <v>85</v>
      </c>
      <c r="B48" s="53">
        <v>145</v>
      </c>
      <c r="C48" s="54">
        <v>121</v>
      </c>
      <c r="D48" s="54">
        <v>0</v>
      </c>
      <c r="E48" s="55">
        <v>24</v>
      </c>
      <c r="F48" s="53">
        <v>82</v>
      </c>
      <c r="G48" s="54">
        <v>59</v>
      </c>
      <c r="H48" s="54">
        <v>1</v>
      </c>
      <c r="I48" s="55">
        <v>22</v>
      </c>
    </row>
    <row r="49" spans="1:9" x14ac:dyDescent="0.25">
      <c r="A49" s="36" t="s">
        <v>86</v>
      </c>
      <c r="B49" s="53">
        <v>132</v>
      </c>
      <c r="C49" s="54">
        <v>110</v>
      </c>
      <c r="D49" s="54">
        <v>1</v>
      </c>
      <c r="E49" s="55">
        <v>21</v>
      </c>
      <c r="F49" s="53">
        <v>74</v>
      </c>
      <c r="G49" s="54">
        <v>58</v>
      </c>
      <c r="H49" s="54">
        <v>1</v>
      </c>
      <c r="I49" s="55">
        <v>15</v>
      </c>
    </row>
    <row r="50" spans="1:9" x14ac:dyDescent="0.25">
      <c r="A50" s="36" t="s">
        <v>87</v>
      </c>
      <c r="B50" s="53">
        <v>149</v>
      </c>
      <c r="C50" s="54">
        <v>114</v>
      </c>
      <c r="D50" s="54">
        <v>1</v>
      </c>
      <c r="E50" s="55">
        <v>34</v>
      </c>
      <c r="F50" s="53">
        <v>82</v>
      </c>
      <c r="G50" s="54">
        <v>62</v>
      </c>
      <c r="H50" s="54">
        <v>0</v>
      </c>
      <c r="I50" s="55">
        <v>20</v>
      </c>
    </row>
    <row r="51" spans="1:9" x14ac:dyDescent="0.25">
      <c r="A51" s="36" t="s">
        <v>88</v>
      </c>
      <c r="B51" s="53">
        <v>124</v>
      </c>
      <c r="C51" s="54">
        <v>106</v>
      </c>
      <c r="D51" s="54">
        <v>0</v>
      </c>
      <c r="E51" s="55">
        <v>18</v>
      </c>
      <c r="F51" s="53">
        <v>72</v>
      </c>
      <c r="G51" s="54">
        <v>53</v>
      </c>
      <c r="H51" s="54">
        <v>2</v>
      </c>
      <c r="I51" s="55">
        <v>17</v>
      </c>
    </row>
    <row r="52" spans="1:9" x14ac:dyDescent="0.25">
      <c r="A52" s="36" t="s">
        <v>89</v>
      </c>
      <c r="B52" s="53">
        <v>116</v>
      </c>
      <c r="C52" s="54">
        <v>92</v>
      </c>
      <c r="D52" s="54">
        <v>1</v>
      </c>
      <c r="E52" s="55">
        <v>23</v>
      </c>
      <c r="F52" s="53">
        <v>67</v>
      </c>
      <c r="G52" s="54">
        <v>41</v>
      </c>
      <c r="H52" s="54">
        <v>0</v>
      </c>
      <c r="I52" s="55">
        <v>26</v>
      </c>
    </row>
    <row r="53" spans="1:9" x14ac:dyDescent="0.25">
      <c r="A53" s="36" t="s">
        <v>90</v>
      </c>
      <c r="B53" s="53">
        <v>88</v>
      </c>
      <c r="C53" s="54">
        <v>69</v>
      </c>
      <c r="D53" s="54">
        <v>0</v>
      </c>
      <c r="E53" s="55">
        <v>19</v>
      </c>
      <c r="F53" s="53">
        <v>54</v>
      </c>
      <c r="G53" s="54">
        <v>41</v>
      </c>
      <c r="H53" s="54">
        <v>0</v>
      </c>
      <c r="I53" s="55">
        <v>13</v>
      </c>
    </row>
    <row r="54" spans="1:9" x14ac:dyDescent="0.25">
      <c r="A54" s="36" t="s">
        <v>91</v>
      </c>
      <c r="B54" s="53">
        <v>80</v>
      </c>
      <c r="C54" s="54">
        <v>64</v>
      </c>
      <c r="D54" s="54">
        <v>1</v>
      </c>
      <c r="E54" s="55">
        <v>15</v>
      </c>
      <c r="F54" s="53">
        <v>53</v>
      </c>
      <c r="G54" s="54">
        <v>38</v>
      </c>
      <c r="H54" s="54">
        <v>0</v>
      </c>
      <c r="I54" s="55">
        <v>15</v>
      </c>
    </row>
    <row r="55" spans="1:9" x14ac:dyDescent="0.25">
      <c r="A55" s="36" t="s">
        <v>92</v>
      </c>
      <c r="B55" s="53">
        <v>82</v>
      </c>
      <c r="C55" s="54">
        <v>59</v>
      </c>
      <c r="D55" s="54">
        <v>0</v>
      </c>
      <c r="E55" s="55">
        <v>23</v>
      </c>
      <c r="F55" s="53">
        <v>46</v>
      </c>
      <c r="G55" s="54">
        <v>35</v>
      </c>
      <c r="H55" s="54">
        <v>1</v>
      </c>
      <c r="I55" s="55">
        <v>10</v>
      </c>
    </row>
    <row r="56" spans="1:9" x14ac:dyDescent="0.25">
      <c r="A56" s="36" t="s">
        <v>93</v>
      </c>
      <c r="B56" s="53">
        <v>65</v>
      </c>
      <c r="C56" s="54">
        <v>57</v>
      </c>
      <c r="D56" s="54">
        <v>1</v>
      </c>
      <c r="E56" s="55">
        <v>7</v>
      </c>
      <c r="F56" s="53">
        <v>56</v>
      </c>
      <c r="G56" s="54">
        <v>43</v>
      </c>
      <c r="H56" s="54">
        <v>0</v>
      </c>
      <c r="I56" s="55">
        <v>13</v>
      </c>
    </row>
    <row r="57" spans="1:9" x14ac:dyDescent="0.25">
      <c r="A57" s="36" t="s">
        <v>94</v>
      </c>
      <c r="B57" s="53">
        <v>74</v>
      </c>
      <c r="C57" s="54">
        <v>56</v>
      </c>
      <c r="D57" s="54">
        <v>0</v>
      </c>
      <c r="E57" s="55">
        <v>18</v>
      </c>
      <c r="F57" s="53">
        <v>40</v>
      </c>
      <c r="G57" s="54">
        <v>28</v>
      </c>
      <c r="H57" s="54">
        <v>0</v>
      </c>
      <c r="I57" s="55">
        <v>12</v>
      </c>
    </row>
    <row r="58" spans="1:9" x14ac:dyDescent="0.25">
      <c r="A58" s="36" t="s">
        <v>95</v>
      </c>
      <c r="B58" s="53">
        <v>62</v>
      </c>
      <c r="C58" s="54">
        <v>51</v>
      </c>
      <c r="D58" s="54">
        <v>0</v>
      </c>
      <c r="E58" s="55">
        <v>11</v>
      </c>
      <c r="F58" s="53">
        <v>34</v>
      </c>
      <c r="G58" s="54">
        <v>21</v>
      </c>
      <c r="H58" s="54">
        <v>0</v>
      </c>
      <c r="I58" s="55">
        <v>13</v>
      </c>
    </row>
    <row r="59" spans="1:9" x14ac:dyDescent="0.25">
      <c r="A59" s="56" t="s">
        <v>26</v>
      </c>
      <c r="B59" s="57">
        <v>459</v>
      </c>
      <c r="C59" s="58">
        <v>365</v>
      </c>
      <c r="D59" s="58">
        <v>10</v>
      </c>
      <c r="E59" s="59">
        <v>84</v>
      </c>
      <c r="F59" s="57">
        <v>300</v>
      </c>
      <c r="G59" s="58">
        <v>218</v>
      </c>
      <c r="H59" s="58">
        <v>9</v>
      </c>
      <c r="I59" s="59">
        <v>73</v>
      </c>
    </row>
    <row r="60" spans="1:9" x14ac:dyDescent="0.25">
      <c r="A60" s="35" t="s">
        <v>96</v>
      </c>
    </row>
    <row r="61" spans="1:9" x14ac:dyDescent="0.25">
      <c r="A61" s="35" t="s">
        <v>97</v>
      </c>
    </row>
  </sheetData>
  <mergeCells count="2">
    <mergeCell ref="B5:E5"/>
    <mergeCell ref="F5:I5"/>
  </mergeCells>
  <pageMargins left="0.78740157499999996" right="0.78740157499999996" top="0.984251969" bottom="0.984251969" header="0.4921259845" footer="0.4921259845"/>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16F1C-D0A8-487F-ADFC-9956D2B214B5}">
  <dimension ref="B1:T43"/>
  <sheetViews>
    <sheetView workbookViewId="0">
      <selection activeCell="O25" sqref="O25"/>
    </sheetView>
  </sheetViews>
  <sheetFormatPr baseColWidth="10" defaultRowHeight="14.5" x14ac:dyDescent="0.35"/>
  <cols>
    <col min="1" max="1" width="4.7265625" customWidth="1"/>
    <col min="2" max="3" width="7.6328125" customWidth="1"/>
    <col min="12" max="12" width="11.81640625" bestFit="1" customWidth="1"/>
  </cols>
  <sheetData>
    <row r="1" spans="2:13" x14ac:dyDescent="0.35">
      <c r="D1" t="s">
        <v>2</v>
      </c>
    </row>
    <row r="2" spans="2:13" x14ac:dyDescent="0.35">
      <c r="B2" s="63" t="s">
        <v>100</v>
      </c>
      <c r="C2" s="64"/>
      <c r="D2" s="63" t="s">
        <v>107</v>
      </c>
      <c r="E2" s="65"/>
      <c r="F2" s="65"/>
      <c r="G2" s="64"/>
      <c r="H2" s="66" t="s">
        <v>102</v>
      </c>
      <c r="I2" s="67"/>
      <c r="J2" s="67"/>
      <c r="K2" s="68"/>
      <c r="L2" s="63" t="s">
        <v>106</v>
      </c>
      <c r="M2" s="64"/>
    </row>
    <row r="3" spans="2:13" ht="29" x14ac:dyDescent="0.35">
      <c r="B3" s="78" t="s">
        <v>101</v>
      </c>
      <c r="C3" s="78" t="s">
        <v>105</v>
      </c>
      <c r="D3" s="78" t="s">
        <v>6</v>
      </c>
      <c r="E3" s="78" t="s">
        <v>7</v>
      </c>
      <c r="F3" s="78" t="s">
        <v>12</v>
      </c>
      <c r="G3" s="78" t="s">
        <v>13</v>
      </c>
      <c r="H3" s="79" t="s">
        <v>5</v>
      </c>
      <c r="I3" s="79" t="s">
        <v>7</v>
      </c>
      <c r="J3" s="79" t="s">
        <v>43</v>
      </c>
      <c r="K3" s="79" t="s">
        <v>44</v>
      </c>
      <c r="L3" s="79" t="s">
        <v>103</v>
      </c>
      <c r="M3" s="79" t="s">
        <v>104</v>
      </c>
    </row>
    <row r="4" spans="2:13" x14ac:dyDescent="0.35">
      <c r="B4" s="69">
        <v>15</v>
      </c>
      <c r="C4" s="69">
        <f>B4+0.5</f>
        <v>15.5</v>
      </c>
      <c r="D4" s="72">
        <f>ROUND(0.5*('pop 2016'!I20+'pop 2017'!I20),0)</f>
        <v>397252</v>
      </c>
      <c r="E4" s="72">
        <f>ROUND(0.5*('pop 2016'!J20+'pop 2017'!J20),0)</f>
        <v>397252</v>
      </c>
      <c r="F4" s="72">
        <f>ROUND(0.5*('pop 2016'!L20+'pop 2017'!L20),0)</f>
        <v>0</v>
      </c>
      <c r="G4" s="72">
        <f>ROUND(0.5*('pop 2016'!M20+'pop 2017'!M20),0)</f>
        <v>0</v>
      </c>
      <c r="H4" s="72">
        <f>ROUND(0.5*('FM - HF'!F9+'FM - HF'!F10),0)</f>
        <v>1</v>
      </c>
      <c r="I4" s="72">
        <f>ROUND(0.5*('FM - HF'!G9+'FM - HF'!G10),0)</f>
        <v>1</v>
      </c>
      <c r="J4" s="72">
        <f>ROUND(0.5*('FM - HF'!H9+'FM - HF'!H10),0)</f>
        <v>0</v>
      </c>
      <c r="K4" s="72">
        <f>ROUND(0.5*('FM - HF'!I9+'FM - HF'!I10),0)</f>
        <v>0</v>
      </c>
      <c r="L4" s="73">
        <f>1000*H4/D4</f>
        <v>2.5172938084641488E-3</v>
      </c>
      <c r="M4" s="73">
        <f>1000*I4/D4</f>
        <v>2.5172938084641488E-3</v>
      </c>
    </row>
    <row r="5" spans="2:13" x14ac:dyDescent="0.35">
      <c r="B5" s="70">
        <v>16</v>
      </c>
      <c r="C5" s="70">
        <f t="shared" ref="C5:C38" si="0">B5+0.5</f>
        <v>16.5</v>
      </c>
      <c r="D5" s="74">
        <f>ROUND(0.5*('pop 2016'!I21+'pop 2017'!I21),0)</f>
        <v>391138</v>
      </c>
      <c r="E5" s="74">
        <f>ROUND(0.5*('pop 2016'!J21+'pop 2017'!J21),0)</f>
        <v>391138</v>
      </c>
      <c r="F5" s="74">
        <f>ROUND(0.5*('pop 2016'!L21+'pop 2017'!L21),0)</f>
        <v>0</v>
      </c>
      <c r="G5" s="74">
        <f>ROUND(0.5*('pop 2016'!M21+'pop 2017'!M21),0)</f>
        <v>0</v>
      </c>
      <c r="H5" s="74">
        <f>ROUND(0.5*('FM - HF'!F10+'FM - HF'!F11),0)</f>
        <v>3</v>
      </c>
      <c r="I5" s="74">
        <f>ROUND(0.5*('FM - HF'!G10+'FM - HF'!G11),0)</f>
        <v>3</v>
      </c>
      <c r="J5" s="74">
        <f>ROUND(0.5*('FM - HF'!H10+'FM - HF'!H11),0)</f>
        <v>0</v>
      </c>
      <c r="K5" s="74">
        <f>ROUND(0.5*('FM - HF'!I10+'FM - HF'!I11),0)</f>
        <v>0</v>
      </c>
      <c r="L5" s="75">
        <f t="shared" ref="L5:L38" si="1">1000*H5/D5</f>
        <v>7.6699272379569363E-3</v>
      </c>
      <c r="M5" s="75">
        <f t="shared" ref="M5:M38" si="2">1000*I5/D5</f>
        <v>7.6699272379569363E-3</v>
      </c>
    </row>
    <row r="6" spans="2:13" x14ac:dyDescent="0.35">
      <c r="B6" s="70">
        <v>17</v>
      </c>
      <c r="C6" s="70">
        <f t="shared" si="0"/>
        <v>17.5</v>
      </c>
      <c r="D6" s="74">
        <f>ROUND(0.5*('pop 2016'!I22+'pop 2017'!I22),0)</f>
        <v>379658</v>
      </c>
      <c r="E6" s="74">
        <f>ROUND(0.5*('pop 2016'!J22+'pop 2017'!J22),0)</f>
        <v>379658</v>
      </c>
      <c r="F6" s="74">
        <f>ROUND(0.5*('pop 2016'!L22+'pop 2017'!L22),0)</f>
        <v>0</v>
      </c>
      <c r="G6" s="74">
        <f>ROUND(0.5*('pop 2016'!M22+'pop 2017'!M22),0)</f>
        <v>0</v>
      </c>
      <c r="H6" s="74">
        <f>ROUND(0.5*('FM - HF'!F11+'FM - HF'!F12),0)</f>
        <v>175</v>
      </c>
      <c r="I6" s="74">
        <f>ROUND(0.5*('FM - HF'!G11+'FM - HF'!G12),0)</f>
        <v>175</v>
      </c>
      <c r="J6" s="74">
        <f>ROUND(0.5*('FM - HF'!H11+'FM - HF'!H12),0)</f>
        <v>0</v>
      </c>
      <c r="K6" s="74">
        <f>ROUND(0.5*('FM - HF'!I11+'FM - HF'!I12),0)</f>
        <v>0</v>
      </c>
      <c r="L6" s="75">
        <f t="shared" si="1"/>
        <v>0.4609411628360261</v>
      </c>
      <c r="M6" s="75">
        <f t="shared" si="2"/>
        <v>0.4609411628360261</v>
      </c>
    </row>
    <row r="7" spans="2:13" x14ac:dyDescent="0.35">
      <c r="B7" s="70">
        <v>18</v>
      </c>
      <c r="C7" s="70">
        <f t="shared" si="0"/>
        <v>18.5</v>
      </c>
      <c r="D7" s="74">
        <f>ROUND(0.5*('pop 2016'!I23+'pop 2017'!I23),0)</f>
        <v>372461</v>
      </c>
      <c r="E7" s="74">
        <f>ROUND(0.5*('pop 2016'!J23+'pop 2017'!J23),0)</f>
        <v>369811</v>
      </c>
      <c r="F7" s="74">
        <f>ROUND(0.5*('pop 2016'!L23+'pop 2017'!L23),0)</f>
        <v>104</v>
      </c>
      <c r="G7" s="74">
        <f>ROUND(0.5*('pop 2016'!M23+'pop 2017'!M23),0)</f>
        <v>36</v>
      </c>
      <c r="H7" s="74">
        <f>ROUND(0.5*('FM - HF'!F12+'FM - HF'!F13),0)</f>
        <v>680</v>
      </c>
      <c r="I7" s="74">
        <f>ROUND(0.5*('FM - HF'!G12+'FM - HF'!G13),0)</f>
        <v>680</v>
      </c>
      <c r="J7" s="74">
        <f>ROUND(0.5*('FM - HF'!H12+'FM - HF'!H13),0)</f>
        <v>0</v>
      </c>
      <c r="K7" s="74">
        <f>ROUND(0.5*('FM - HF'!I12+'FM - HF'!I13),0)</f>
        <v>0</v>
      </c>
      <c r="L7" s="75">
        <f t="shared" si="1"/>
        <v>1.8256945022431879</v>
      </c>
      <c r="M7" s="75">
        <f t="shared" si="2"/>
        <v>1.8256945022431879</v>
      </c>
    </row>
    <row r="8" spans="2:13" x14ac:dyDescent="0.35">
      <c r="B8" s="70">
        <v>19</v>
      </c>
      <c r="C8" s="70">
        <f t="shared" si="0"/>
        <v>19.5</v>
      </c>
      <c r="D8" s="74">
        <f>ROUND(0.5*('pop 2016'!I24+'pop 2017'!I24),0)</f>
        <v>368158</v>
      </c>
      <c r="E8" s="74">
        <f>ROUND(0.5*('pop 2016'!J24+'pop 2017'!J24),0)</f>
        <v>363354</v>
      </c>
      <c r="F8" s="74">
        <f>ROUND(0.5*('pop 2016'!L24+'pop 2017'!L24),0)</f>
        <v>191</v>
      </c>
      <c r="G8" s="74">
        <f>ROUND(0.5*('pop 2016'!M24+'pop 2017'!M24),0)</f>
        <v>83</v>
      </c>
      <c r="H8" s="74">
        <f>ROUND(0.5*('FM - HF'!F13+'FM - HF'!F14),0)</f>
        <v>1328</v>
      </c>
      <c r="I8" s="74">
        <f>ROUND(0.5*('FM - HF'!G13+'FM - HF'!G14),0)</f>
        <v>1325</v>
      </c>
      <c r="J8" s="74">
        <f>ROUND(0.5*('FM - HF'!H13+'FM - HF'!H14),0)</f>
        <v>0</v>
      </c>
      <c r="K8" s="74">
        <f>ROUND(0.5*('FM - HF'!I13+'FM - HF'!I14),0)</f>
        <v>3</v>
      </c>
      <c r="L8" s="75">
        <f t="shared" si="1"/>
        <v>3.6071469314805058</v>
      </c>
      <c r="M8" s="75">
        <f t="shared" si="2"/>
        <v>3.5989982561834863</v>
      </c>
    </row>
    <row r="9" spans="2:13" x14ac:dyDescent="0.35">
      <c r="B9" s="70">
        <v>20</v>
      </c>
      <c r="C9" s="70">
        <f t="shared" si="0"/>
        <v>20.5</v>
      </c>
      <c r="D9" s="74">
        <f>ROUND(0.5*('pop 2016'!I25+'pop 2017'!I25),0)</f>
        <v>366370</v>
      </c>
      <c r="E9" s="74">
        <f>ROUND(0.5*('pop 2016'!J25+'pop 2017'!J25),0)</f>
        <v>358715</v>
      </c>
      <c r="F9" s="74">
        <f>ROUND(0.5*('pop 2016'!L25+'pop 2017'!L25),0)</f>
        <v>87</v>
      </c>
      <c r="G9" s="74">
        <f>ROUND(0.5*('pop 2016'!M25+'pop 2017'!M25),0)</f>
        <v>69</v>
      </c>
      <c r="H9" s="74">
        <f>ROUND(0.5*('FM - HF'!F14+'FM - HF'!F15),0)</f>
        <v>2105</v>
      </c>
      <c r="I9" s="74">
        <f>ROUND(0.5*('FM - HF'!G14+'FM - HF'!G15),0)</f>
        <v>2094</v>
      </c>
      <c r="J9" s="74">
        <f>ROUND(0.5*('FM - HF'!H14+'FM - HF'!H15),0)</f>
        <v>0</v>
      </c>
      <c r="K9" s="74">
        <f>ROUND(0.5*('FM - HF'!I14+'FM - HF'!I15),0)</f>
        <v>11</v>
      </c>
      <c r="L9" s="75">
        <f t="shared" si="1"/>
        <v>5.7455577694680242</v>
      </c>
      <c r="M9" s="75">
        <f t="shared" si="2"/>
        <v>5.715533477086006</v>
      </c>
    </row>
    <row r="10" spans="2:13" x14ac:dyDescent="0.35">
      <c r="B10" s="70">
        <v>21</v>
      </c>
      <c r="C10" s="70">
        <f t="shared" si="0"/>
        <v>21.5</v>
      </c>
      <c r="D10" s="74">
        <f>ROUND(0.5*('pop 2016'!I26+'pop 2017'!I26),0)</f>
        <v>358163</v>
      </c>
      <c r="E10" s="74">
        <f>ROUND(0.5*('pop 2016'!J26+'pop 2017'!J26),0)</f>
        <v>346125</v>
      </c>
      <c r="F10" s="74">
        <f>ROUND(0.5*('pop 2016'!L26+'pop 2017'!L26),0)</f>
        <v>91</v>
      </c>
      <c r="G10" s="74">
        <f>ROUND(0.5*('pop 2016'!M26+'pop 2017'!M26),0)</f>
        <v>181</v>
      </c>
      <c r="H10" s="74">
        <f>ROUND(0.5*('FM - HF'!F15+'FM - HF'!F16),0)</f>
        <v>3100</v>
      </c>
      <c r="I10" s="74">
        <f>ROUND(0.5*('FM - HF'!G15+'FM - HF'!G16),0)</f>
        <v>3076</v>
      </c>
      <c r="J10" s="74">
        <f>ROUND(0.5*('FM - HF'!H15+'FM - HF'!H16),0)</f>
        <v>1</v>
      </c>
      <c r="K10" s="74">
        <f>ROUND(0.5*('FM - HF'!I15+'FM - HF'!I16),0)</f>
        <v>24</v>
      </c>
      <c r="L10" s="75">
        <f t="shared" si="1"/>
        <v>8.6552770665870007</v>
      </c>
      <c r="M10" s="75">
        <f t="shared" si="2"/>
        <v>8.5882684699424559</v>
      </c>
    </row>
    <row r="11" spans="2:13" x14ac:dyDescent="0.35">
      <c r="B11" s="70">
        <v>22</v>
      </c>
      <c r="C11" s="70">
        <f t="shared" si="0"/>
        <v>22.5</v>
      </c>
      <c r="D11" s="74">
        <f>ROUND(0.5*('pop 2016'!I27+'pop 2017'!I27),0)</f>
        <v>351015</v>
      </c>
      <c r="E11" s="74">
        <f>ROUND(0.5*('pop 2016'!J27+'pop 2017'!J27),0)</f>
        <v>334056</v>
      </c>
      <c r="F11" s="74">
        <f>ROUND(0.5*('pop 2016'!L27+'pop 2017'!L27),0)</f>
        <v>64</v>
      </c>
      <c r="G11" s="74">
        <f>ROUND(0.5*('pop 2016'!M27+'pop 2017'!M27),0)</f>
        <v>333</v>
      </c>
      <c r="H11" s="74">
        <f>ROUND(0.5*('FM - HF'!F16+'FM - HF'!F17),0)</f>
        <v>4325</v>
      </c>
      <c r="I11" s="74">
        <f>ROUND(0.5*('FM - HF'!G16+'FM - HF'!G17),0)</f>
        <v>4276</v>
      </c>
      <c r="J11" s="74">
        <f>ROUND(0.5*('FM - HF'!H16+'FM - HF'!H17),0)</f>
        <v>1</v>
      </c>
      <c r="K11" s="74">
        <f>ROUND(0.5*('FM - HF'!I16+'FM - HF'!I17),0)</f>
        <v>49</v>
      </c>
      <c r="L11" s="75">
        <f t="shared" si="1"/>
        <v>12.321410765921684</v>
      </c>
      <c r="M11" s="75">
        <f t="shared" si="2"/>
        <v>12.181815591926272</v>
      </c>
    </row>
    <row r="12" spans="2:13" x14ac:dyDescent="0.35">
      <c r="B12" s="70">
        <v>23</v>
      </c>
      <c r="C12" s="70">
        <f t="shared" si="0"/>
        <v>23.5</v>
      </c>
      <c r="D12" s="74">
        <f>ROUND(0.5*('pop 2016'!I28+'pop 2017'!I28),0)</f>
        <v>357373</v>
      </c>
      <c r="E12" s="74">
        <f>ROUND(0.5*('pop 2016'!J28+'pop 2017'!J28),0)</f>
        <v>330978</v>
      </c>
      <c r="F12" s="74">
        <f>ROUND(0.5*('pop 2016'!L28+'pop 2017'!L28),0)</f>
        <v>102</v>
      </c>
      <c r="G12" s="74">
        <f>ROUND(0.5*('pop 2016'!M28+'pop 2017'!M28),0)</f>
        <v>744</v>
      </c>
      <c r="H12" s="74">
        <f>ROUND(0.5*('FM - HF'!F17+'FM - HF'!F18),0)</f>
        <v>5952</v>
      </c>
      <c r="I12" s="74">
        <f>ROUND(0.5*('FM - HF'!G17+'FM - HF'!G18),0)</f>
        <v>5858</v>
      </c>
      <c r="J12" s="74">
        <f>ROUND(0.5*('FM - HF'!H17+'FM - HF'!H18),0)</f>
        <v>2</v>
      </c>
      <c r="K12" s="74">
        <f>ROUND(0.5*('FM - HF'!I17+'FM - HF'!I18),0)</f>
        <v>93</v>
      </c>
      <c r="L12" s="75">
        <f t="shared" si="1"/>
        <v>16.654867603316422</v>
      </c>
      <c r="M12" s="75">
        <f t="shared" si="2"/>
        <v>16.391837100172648</v>
      </c>
    </row>
    <row r="13" spans="2:13" x14ac:dyDescent="0.35">
      <c r="B13" s="70">
        <v>24</v>
      </c>
      <c r="C13" s="70">
        <f t="shared" si="0"/>
        <v>24.5</v>
      </c>
      <c r="D13" s="74">
        <f>ROUND(0.5*('pop 2016'!I29+'pop 2017'!I29),0)</f>
        <v>367726</v>
      </c>
      <c r="E13" s="74">
        <f>ROUND(0.5*('pop 2016'!J29+'pop 2017'!J29),0)</f>
        <v>329725</v>
      </c>
      <c r="F13" s="74">
        <f>ROUND(0.5*('pop 2016'!L29+'pop 2017'!L29),0)</f>
        <v>113</v>
      </c>
      <c r="G13" s="74">
        <f>ROUND(0.5*('pop 2016'!M29+'pop 2017'!M29),0)</f>
        <v>1433</v>
      </c>
      <c r="H13" s="74">
        <f>ROUND(0.5*('FM - HF'!F18+'FM - HF'!F19),0)</f>
        <v>7995</v>
      </c>
      <c r="I13" s="74">
        <f>ROUND(0.5*('FM - HF'!G18+'FM - HF'!G19),0)</f>
        <v>7852</v>
      </c>
      <c r="J13" s="74">
        <f>ROUND(0.5*('FM - HF'!H18+'FM - HF'!H19),0)</f>
        <v>6</v>
      </c>
      <c r="K13" s="74">
        <f>ROUND(0.5*('FM - HF'!I18+'FM - HF'!I19),0)</f>
        <v>138</v>
      </c>
      <c r="L13" s="75">
        <f t="shared" si="1"/>
        <v>21.741731615387543</v>
      </c>
      <c r="M13" s="75">
        <f t="shared" si="2"/>
        <v>21.352855114949719</v>
      </c>
    </row>
    <row r="14" spans="2:13" x14ac:dyDescent="0.35">
      <c r="B14" s="70">
        <v>25</v>
      </c>
      <c r="C14" s="70">
        <f t="shared" si="0"/>
        <v>25.5</v>
      </c>
      <c r="D14" s="74">
        <f>ROUND(0.5*('pop 2016'!I30+'pop 2017'!I30),0)</f>
        <v>373441</v>
      </c>
      <c r="E14" s="74">
        <f>ROUND(0.5*('pop 2016'!J30+'pop 2017'!J30),0)</f>
        <v>321479</v>
      </c>
      <c r="F14" s="74">
        <f>ROUND(0.5*('pop 2016'!L30+'pop 2017'!L30),0)</f>
        <v>134</v>
      </c>
      <c r="G14" s="74">
        <f>ROUND(0.5*('pop 2016'!M30+'pop 2017'!M30),0)</f>
        <v>2099</v>
      </c>
      <c r="H14" s="74">
        <f>ROUND(0.5*('FM - HF'!F19+'FM - HF'!F20),0)</f>
        <v>9909</v>
      </c>
      <c r="I14" s="74">
        <f>ROUND(0.5*('FM - HF'!G19+'FM - HF'!G20),0)</f>
        <v>9710</v>
      </c>
      <c r="J14" s="74">
        <f>ROUND(0.5*('FM - HF'!H19+'FM - HF'!H20),0)</f>
        <v>7</v>
      </c>
      <c r="K14" s="74">
        <f>ROUND(0.5*('FM - HF'!I19+'FM - HF'!I20),0)</f>
        <v>192</v>
      </c>
      <c r="L14" s="75">
        <f t="shared" si="1"/>
        <v>26.53431197967015</v>
      </c>
      <c r="M14" s="75">
        <f t="shared" si="2"/>
        <v>26.001429944757003</v>
      </c>
    </row>
    <row r="15" spans="2:13" x14ac:dyDescent="0.35">
      <c r="B15" s="70">
        <v>26</v>
      </c>
      <c r="C15" s="70">
        <f t="shared" si="0"/>
        <v>26.5</v>
      </c>
      <c r="D15" s="74">
        <f>ROUND(0.5*('pop 2016'!I31+'pop 2017'!I31),0)</f>
        <v>379971</v>
      </c>
      <c r="E15" s="74">
        <f>ROUND(0.5*('pop 2016'!J31+'pop 2017'!J31),0)</f>
        <v>313735</v>
      </c>
      <c r="F15" s="74">
        <f>ROUND(0.5*('pop 2016'!L31+'pop 2017'!L31),0)</f>
        <v>221</v>
      </c>
      <c r="G15" s="74">
        <f>ROUND(0.5*('pop 2016'!M31+'pop 2017'!M31),0)</f>
        <v>3143</v>
      </c>
      <c r="H15" s="74">
        <f>ROUND(0.5*('FM - HF'!F20+'FM - HF'!F21),0)</f>
        <v>11533</v>
      </c>
      <c r="I15" s="74">
        <f>ROUND(0.5*('FM - HF'!G20+'FM - HF'!G21),0)</f>
        <v>11275</v>
      </c>
      <c r="J15" s="74">
        <f>ROUND(0.5*('FM - HF'!H20+'FM - HF'!H21),0)</f>
        <v>7</v>
      </c>
      <c r="K15" s="74">
        <f>ROUND(0.5*('FM - HF'!I20+'FM - HF'!I21),0)</f>
        <v>251</v>
      </c>
      <c r="L15" s="75">
        <f t="shared" si="1"/>
        <v>30.352316360985444</v>
      </c>
      <c r="M15" s="75">
        <f t="shared" si="2"/>
        <v>29.673317174205401</v>
      </c>
    </row>
    <row r="16" spans="2:13" x14ac:dyDescent="0.35">
      <c r="B16" s="70">
        <v>27</v>
      </c>
      <c r="C16" s="70">
        <f t="shared" si="0"/>
        <v>27.5</v>
      </c>
      <c r="D16" s="74">
        <f>ROUND(0.5*('pop 2016'!I32+'pop 2017'!I32),0)</f>
        <v>385566</v>
      </c>
      <c r="E16" s="74">
        <f>ROUND(0.5*('pop 2016'!J32+'pop 2017'!J32),0)</f>
        <v>300893</v>
      </c>
      <c r="F16" s="74">
        <f>ROUND(0.5*('pop 2016'!L32+'pop 2017'!L32),0)</f>
        <v>291</v>
      </c>
      <c r="G16" s="74">
        <f>ROUND(0.5*('pop 2016'!M32+'pop 2017'!M32),0)</f>
        <v>4073</v>
      </c>
      <c r="H16" s="74">
        <f>ROUND(0.5*('FM - HF'!F21+'FM - HF'!F22),0)</f>
        <v>12635</v>
      </c>
      <c r="I16" s="74">
        <f>ROUND(0.5*('FM - HF'!G21+'FM - HF'!G22),0)</f>
        <v>12312</v>
      </c>
      <c r="J16" s="74">
        <f>ROUND(0.5*('FM - HF'!H21+'FM - HF'!H22),0)</f>
        <v>6</v>
      </c>
      <c r="K16" s="74">
        <f>ROUND(0.5*('FM - HF'!I21+'FM - HF'!I22),0)</f>
        <v>317</v>
      </c>
      <c r="L16" s="75">
        <f t="shared" si="1"/>
        <v>32.77000565402551</v>
      </c>
      <c r="M16" s="75">
        <f t="shared" si="2"/>
        <v>31.932276186178242</v>
      </c>
    </row>
    <row r="17" spans="2:20" x14ac:dyDescent="0.35">
      <c r="B17" s="70">
        <v>28</v>
      </c>
      <c r="C17" s="70">
        <f t="shared" si="0"/>
        <v>28.5</v>
      </c>
      <c r="D17" s="74">
        <f>ROUND(0.5*('pop 2016'!I33+'pop 2017'!I33),0)</f>
        <v>390442</v>
      </c>
      <c r="E17" s="74">
        <f>ROUND(0.5*('pop 2016'!J33+'pop 2017'!J33),0)</f>
        <v>287714</v>
      </c>
      <c r="F17" s="74">
        <f>ROUND(0.5*('pop 2016'!L33+'pop 2017'!L33),0)</f>
        <v>547</v>
      </c>
      <c r="G17" s="74">
        <f>ROUND(0.5*('pop 2016'!M33+'pop 2017'!M33),0)</f>
        <v>6613</v>
      </c>
      <c r="H17" s="74">
        <f>ROUND(0.5*('FM - HF'!F22+'FM - HF'!F23),0)</f>
        <v>12783</v>
      </c>
      <c r="I17" s="74">
        <f>ROUND(0.5*('FM - HF'!G22+'FM - HF'!G23),0)</f>
        <v>12362</v>
      </c>
      <c r="J17" s="74">
        <f>ROUND(0.5*('FM - HF'!H22+'FM - HF'!H23),0)</f>
        <v>8</v>
      </c>
      <c r="K17" s="74">
        <f>ROUND(0.5*('FM - HF'!I22+'FM - HF'!I23),0)</f>
        <v>413</v>
      </c>
      <c r="L17" s="75">
        <f t="shared" si="1"/>
        <v>32.739817949913174</v>
      </c>
      <c r="M17" s="75">
        <f t="shared" si="2"/>
        <v>31.661552804257738</v>
      </c>
    </row>
    <row r="18" spans="2:20" x14ac:dyDescent="0.35">
      <c r="B18" s="70">
        <v>29</v>
      </c>
      <c r="C18" s="70">
        <f t="shared" si="0"/>
        <v>29.5</v>
      </c>
      <c r="D18" s="74">
        <f>ROUND(0.5*('pop 2016'!I34+'pop 2017'!I34),0)</f>
        <v>396937</v>
      </c>
      <c r="E18" s="74">
        <f>ROUND(0.5*('pop 2016'!J34+'pop 2017'!J34),0)</f>
        <v>273767</v>
      </c>
      <c r="F18" s="74">
        <f>ROUND(0.5*('pop 2016'!L34+'pop 2017'!L34),0)</f>
        <v>383</v>
      </c>
      <c r="G18" s="74">
        <f>ROUND(0.5*('pop 2016'!M34+'pop 2017'!M34),0)</f>
        <v>7802</v>
      </c>
      <c r="H18" s="74">
        <f>ROUND(0.5*('FM - HF'!F23+'FM - HF'!F24),0)</f>
        <v>12431</v>
      </c>
      <c r="I18" s="74">
        <f>ROUND(0.5*('FM - HF'!G23+'FM - HF'!G24),0)</f>
        <v>11875</v>
      </c>
      <c r="J18" s="74">
        <f>ROUND(0.5*('FM - HF'!H23+'FM - HF'!H24),0)</f>
        <v>11</v>
      </c>
      <c r="K18" s="74">
        <f>ROUND(0.5*('FM - HF'!I23+'FM - HF'!I24),0)</f>
        <v>545</v>
      </c>
      <c r="L18" s="75">
        <f t="shared" si="1"/>
        <v>31.317312319083381</v>
      </c>
      <c r="M18" s="75">
        <f t="shared" si="2"/>
        <v>29.916586259280439</v>
      </c>
    </row>
    <row r="19" spans="2:20" x14ac:dyDescent="0.35">
      <c r="B19" s="70">
        <v>30</v>
      </c>
      <c r="C19" s="70">
        <f t="shared" si="0"/>
        <v>30.5</v>
      </c>
      <c r="D19" s="74">
        <f>ROUND(0.5*('pop 2016'!I35+'pop 2017'!I35),0)</f>
        <v>401051</v>
      </c>
      <c r="E19" s="74">
        <f>ROUND(0.5*('pop 2016'!J35+'pop 2017'!J35),0)</f>
        <v>259009</v>
      </c>
      <c r="F19" s="74">
        <f>ROUND(0.5*('pop 2016'!L35+'pop 2017'!L35),0)</f>
        <v>691</v>
      </c>
      <c r="G19" s="74">
        <f>ROUND(0.5*('pop 2016'!M35+'pop 2017'!M35),0)</f>
        <v>10183</v>
      </c>
      <c r="H19" s="74">
        <f>ROUND(0.5*('FM - HF'!F24+'FM - HF'!F25),0)</f>
        <v>11595</v>
      </c>
      <c r="I19" s="74">
        <f>ROUND(0.5*('FM - HF'!G24+'FM - HF'!G25),0)</f>
        <v>10950</v>
      </c>
      <c r="J19" s="74">
        <f>ROUND(0.5*('FM - HF'!H24+'FM - HF'!H25),0)</f>
        <v>12</v>
      </c>
      <c r="K19" s="74">
        <f>ROUND(0.5*('FM - HF'!I24+'FM - HF'!I25),0)</f>
        <v>633</v>
      </c>
      <c r="L19" s="75">
        <f t="shared" si="1"/>
        <v>28.911534941940051</v>
      </c>
      <c r="M19" s="75">
        <f t="shared" si="2"/>
        <v>27.303260682556584</v>
      </c>
    </row>
    <row r="20" spans="2:20" x14ac:dyDescent="0.35">
      <c r="B20" s="70">
        <v>31</v>
      </c>
      <c r="C20" s="70">
        <f t="shared" si="0"/>
        <v>31.5</v>
      </c>
      <c r="D20" s="74">
        <f>ROUND(0.5*('pop 2016'!I36+'pop 2017'!I36),0)</f>
        <v>399637</v>
      </c>
      <c r="E20" s="74">
        <f>ROUND(0.5*('pop 2016'!J36+'pop 2017'!J36),0)</f>
        <v>242955</v>
      </c>
      <c r="F20" s="74">
        <f>ROUND(0.5*('pop 2016'!L36+'pop 2017'!L36),0)</f>
        <v>776</v>
      </c>
      <c r="G20" s="74">
        <f>ROUND(0.5*('pop 2016'!M36+'pop 2017'!M36),0)</f>
        <v>12394</v>
      </c>
      <c r="H20" s="74">
        <f>ROUND(0.5*('FM - HF'!F25+'FM - HF'!F26),0)</f>
        <v>10259</v>
      </c>
      <c r="I20" s="74">
        <f>ROUND(0.5*('FM - HF'!G25+'FM - HF'!G26),0)</f>
        <v>9548</v>
      </c>
      <c r="J20" s="74">
        <f>ROUND(0.5*('FM - HF'!H25+'FM - HF'!H26),0)</f>
        <v>14</v>
      </c>
      <c r="K20" s="74">
        <f>ROUND(0.5*('FM - HF'!I25+'FM - HF'!I26),0)</f>
        <v>697</v>
      </c>
      <c r="L20" s="75">
        <f t="shared" si="1"/>
        <v>25.670796247594691</v>
      </c>
      <c r="M20" s="75">
        <f t="shared" si="2"/>
        <v>23.891681701143789</v>
      </c>
    </row>
    <row r="21" spans="2:20" x14ac:dyDescent="0.35">
      <c r="B21" s="70">
        <v>32</v>
      </c>
      <c r="C21" s="70">
        <f t="shared" si="0"/>
        <v>32.5</v>
      </c>
      <c r="D21" s="74">
        <f>ROUND(0.5*('pop 2016'!I37+'pop 2017'!I37),0)</f>
        <v>396211</v>
      </c>
      <c r="E21" s="74">
        <f>ROUND(0.5*('pop 2016'!J37+'pop 2017'!J37),0)</f>
        <v>227789</v>
      </c>
      <c r="F21" s="74">
        <f>ROUND(0.5*('pop 2016'!L37+'pop 2017'!L37),0)</f>
        <v>1001</v>
      </c>
      <c r="G21" s="74">
        <f>ROUND(0.5*('pop 2016'!M37+'pop 2017'!M37),0)</f>
        <v>13529</v>
      </c>
      <c r="H21" s="74">
        <f>ROUND(0.5*('FM - HF'!F26+'FM - HF'!F27),0)</f>
        <v>8927</v>
      </c>
      <c r="I21" s="74">
        <f>ROUND(0.5*('FM - HF'!G26+'FM - HF'!G27),0)</f>
        <v>8105</v>
      </c>
      <c r="J21" s="74">
        <f>ROUND(0.5*('FM - HF'!H26+'FM - HF'!H27),0)</f>
        <v>14</v>
      </c>
      <c r="K21" s="74">
        <f>ROUND(0.5*('FM - HF'!I26+'FM - HF'!I27),0)</f>
        <v>809</v>
      </c>
      <c r="L21" s="75">
        <f t="shared" si="1"/>
        <v>22.530924179288309</v>
      </c>
      <c r="M21" s="75">
        <f t="shared" si="2"/>
        <v>20.456272036869244</v>
      </c>
    </row>
    <row r="22" spans="2:20" x14ac:dyDescent="0.35">
      <c r="B22" s="70">
        <v>33</v>
      </c>
      <c r="C22" s="70">
        <f t="shared" si="0"/>
        <v>33.5</v>
      </c>
      <c r="D22" s="74">
        <f>ROUND(0.5*('pop 2016'!I38+'pop 2017'!I38),0)</f>
        <v>406349</v>
      </c>
      <c r="E22" s="74">
        <f>ROUND(0.5*('pop 2016'!J38+'pop 2017'!J38),0)</f>
        <v>224839</v>
      </c>
      <c r="F22" s="74">
        <f>ROUND(0.5*('pop 2016'!L38+'pop 2017'!L38),0)</f>
        <v>1027</v>
      </c>
      <c r="G22" s="74">
        <f>ROUND(0.5*('pop 2016'!M38+'pop 2017'!M38),0)</f>
        <v>16682</v>
      </c>
      <c r="H22" s="74">
        <f>ROUND(0.5*('FM - HF'!F27+'FM - HF'!F28),0)</f>
        <v>8066</v>
      </c>
      <c r="I22" s="74">
        <f>ROUND(0.5*('FM - HF'!G27+'FM - HF'!G28),0)</f>
        <v>7142</v>
      </c>
      <c r="J22" s="74">
        <f>ROUND(0.5*('FM - HF'!H27+'FM - HF'!H28),0)</f>
        <v>19</v>
      </c>
      <c r="K22" s="74">
        <f>ROUND(0.5*('FM - HF'!I27+'FM - HF'!I28),0)</f>
        <v>906</v>
      </c>
      <c r="L22" s="75">
        <f t="shared" si="1"/>
        <v>19.849931955043569</v>
      </c>
      <c r="M22" s="75">
        <f t="shared" si="2"/>
        <v>17.576024550324966</v>
      </c>
    </row>
    <row r="23" spans="2:20" x14ac:dyDescent="0.35">
      <c r="B23" s="70">
        <v>34</v>
      </c>
      <c r="C23" s="70">
        <f t="shared" si="0"/>
        <v>34.5</v>
      </c>
      <c r="D23" s="74">
        <f>ROUND(0.5*('pop 2016'!I39+'pop 2017'!I39),0)</f>
        <v>420682</v>
      </c>
      <c r="E23" s="74">
        <f>ROUND(0.5*('pop 2016'!J39+'pop 2017'!J39),0)</f>
        <v>221187</v>
      </c>
      <c r="F23" s="74">
        <f>ROUND(0.5*('pop 2016'!L39+'pop 2017'!L39),0)</f>
        <v>1203</v>
      </c>
      <c r="G23" s="74">
        <f>ROUND(0.5*('pop 2016'!M39+'pop 2017'!M39),0)</f>
        <v>21608</v>
      </c>
      <c r="H23" s="74">
        <f>ROUND(0.5*('FM - HF'!F28+'FM - HF'!F29),0)</f>
        <v>7577</v>
      </c>
      <c r="I23" s="74">
        <f>ROUND(0.5*('FM - HF'!G28+'FM - HF'!G29),0)</f>
        <v>6599</v>
      </c>
      <c r="J23" s="74">
        <f>ROUND(0.5*('FM - HF'!H28+'FM - HF'!H29),0)</f>
        <v>25</v>
      </c>
      <c r="K23" s="74">
        <f>ROUND(0.5*('FM - HF'!I28+'FM - HF'!I29),0)</f>
        <v>954</v>
      </c>
      <c r="L23" s="75">
        <f t="shared" si="1"/>
        <v>18.011229384665853</v>
      </c>
      <c r="M23" s="75">
        <f t="shared" si="2"/>
        <v>15.686432982632963</v>
      </c>
    </row>
    <row r="24" spans="2:20" x14ac:dyDescent="0.35">
      <c r="B24" s="70">
        <v>35</v>
      </c>
      <c r="C24" s="70">
        <f t="shared" si="0"/>
        <v>35.5</v>
      </c>
      <c r="D24" s="74">
        <f>ROUND(0.5*('pop 2016'!I40+'pop 2017'!I40),0)</f>
        <v>426403</v>
      </c>
      <c r="E24" s="74">
        <f>ROUND(0.5*('pop 2016'!J40+'pop 2017'!J40),0)</f>
        <v>211263</v>
      </c>
      <c r="F24" s="74">
        <f>ROUND(0.5*('pop 2016'!L40+'pop 2017'!L40),0)</f>
        <v>1134</v>
      </c>
      <c r="G24" s="74">
        <f>ROUND(0.5*('pop 2016'!M40+'pop 2017'!M40),0)</f>
        <v>26706</v>
      </c>
      <c r="H24" s="74">
        <f>ROUND(0.5*('FM - HF'!F29+'FM - HF'!F30),0)</f>
        <v>7030</v>
      </c>
      <c r="I24" s="74">
        <f>ROUND(0.5*('FM - HF'!G29+'FM - HF'!G30),0)</f>
        <v>5944</v>
      </c>
      <c r="J24" s="74">
        <f>ROUND(0.5*('FM - HF'!H29+'FM - HF'!H30),0)</f>
        <v>27</v>
      </c>
      <c r="K24" s="74">
        <f>ROUND(0.5*('FM - HF'!I29+'FM - HF'!I30),0)</f>
        <v>1059</v>
      </c>
      <c r="L24" s="75">
        <f t="shared" si="1"/>
        <v>16.486750796781447</v>
      </c>
      <c r="M24" s="75">
        <f t="shared" si="2"/>
        <v>13.939864400578795</v>
      </c>
    </row>
    <row r="25" spans="2:20" x14ac:dyDescent="0.35">
      <c r="B25" s="70">
        <v>36</v>
      </c>
      <c r="C25" s="70">
        <f t="shared" si="0"/>
        <v>36.5</v>
      </c>
      <c r="D25" s="74">
        <f>ROUND(0.5*('pop 2016'!I41+'pop 2017'!I41),0)</f>
        <v>417584</v>
      </c>
      <c r="E25" s="74">
        <f>ROUND(0.5*('pop 2016'!J41+'pop 2017'!J41),0)</f>
        <v>196843</v>
      </c>
      <c r="F25" s="74">
        <f>ROUND(0.5*('pop 2016'!L41+'pop 2017'!L41),0)</f>
        <v>1434</v>
      </c>
      <c r="G25" s="74">
        <f>ROUND(0.5*('pop 2016'!M41+'pop 2017'!M41),0)</f>
        <v>29192</v>
      </c>
      <c r="H25" s="74">
        <f>ROUND(0.5*('FM - HF'!F30+'FM - HF'!F31),0)</f>
        <v>6270</v>
      </c>
      <c r="I25" s="74">
        <f>ROUND(0.5*('FM - HF'!G30+'FM - HF'!G31),0)</f>
        <v>5099</v>
      </c>
      <c r="J25" s="74">
        <f>ROUND(0.5*('FM - HF'!H30+'FM - HF'!H31),0)</f>
        <v>32</v>
      </c>
      <c r="K25" s="74">
        <f>ROUND(0.5*('FM - HF'!I30+'FM - HF'!I31),0)</f>
        <v>1139</v>
      </c>
      <c r="L25" s="75">
        <f t="shared" si="1"/>
        <v>15.014943101268248</v>
      </c>
      <c r="M25" s="75">
        <f t="shared" si="2"/>
        <v>12.210716885704434</v>
      </c>
    </row>
    <row r="26" spans="2:20" x14ac:dyDescent="0.35">
      <c r="B26" s="70">
        <v>37</v>
      </c>
      <c r="C26" s="70">
        <f t="shared" si="0"/>
        <v>37.5</v>
      </c>
      <c r="D26" s="74">
        <f>ROUND(0.5*('pop 2016'!I42+'pop 2017'!I42),0)</f>
        <v>402238</v>
      </c>
      <c r="E26" s="74">
        <f>ROUND(0.5*('pop 2016'!J42+'pop 2017'!J42),0)</f>
        <v>181262</v>
      </c>
      <c r="F26" s="74">
        <f>ROUND(0.5*('pop 2016'!L42+'pop 2017'!L42),0)</f>
        <v>1756</v>
      </c>
      <c r="G26" s="74">
        <f>ROUND(0.5*('pop 2016'!M42+'pop 2017'!M42),0)</f>
        <v>30333</v>
      </c>
      <c r="H26" s="74">
        <f>ROUND(0.5*('FM - HF'!F31+'FM - HF'!F32),0)</f>
        <v>5401</v>
      </c>
      <c r="I26" s="74">
        <f>ROUND(0.5*('FM - HF'!G31+'FM - HF'!G32),0)</f>
        <v>4255</v>
      </c>
      <c r="J26" s="74">
        <f>ROUND(0.5*('FM - HF'!H31+'FM - HF'!H32),0)</f>
        <v>34</v>
      </c>
      <c r="K26" s="74">
        <f>ROUND(0.5*('FM - HF'!I31+'FM - HF'!I32),0)</f>
        <v>1113</v>
      </c>
      <c r="L26" s="75">
        <f t="shared" si="1"/>
        <v>13.427373843346476</v>
      </c>
      <c r="M26" s="75">
        <f t="shared" si="2"/>
        <v>10.578314331316285</v>
      </c>
    </row>
    <row r="27" spans="2:20" x14ac:dyDescent="0.35">
      <c r="B27" s="70">
        <v>38</v>
      </c>
      <c r="C27" s="70">
        <f t="shared" si="0"/>
        <v>38.5</v>
      </c>
      <c r="D27" s="74">
        <f>ROUND(0.5*('pop 2016'!I43+'pop 2017'!I43),0)</f>
        <v>397760</v>
      </c>
      <c r="E27" s="74">
        <f>ROUND(0.5*('pop 2016'!J43+'pop 2017'!J43),0)</f>
        <v>172181</v>
      </c>
      <c r="F27" s="74">
        <f>ROUND(0.5*('pop 2016'!L43+'pop 2017'!L43),0)</f>
        <v>1596</v>
      </c>
      <c r="G27" s="74">
        <f>ROUND(0.5*('pop 2016'!M43+'pop 2017'!M43),0)</f>
        <v>30691</v>
      </c>
      <c r="H27" s="74">
        <f>ROUND(0.5*('FM - HF'!F32+'FM - HF'!F33),0)</f>
        <v>4844</v>
      </c>
      <c r="I27" s="74">
        <f>ROUND(0.5*('FM - HF'!G32+'FM - HF'!G33),0)</f>
        <v>3666</v>
      </c>
      <c r="J27" s="74">
        <f>ROUND(0.5*('FM - HF'!H32+'FM - HF'!H33),0)</f>
        <v>32</v>
      </c>
      <c r="K27" s="74">
        <f>ROUND(0.5*('FM - HF'!I32+'FM - HF'!I33),0)</f>
        <v>1147</v>
      </c>
      <c r="L27" s="75">
        <f t="shared" si="1"/>
        <v>12.178197908286403</v>
      </c>
      <c r="M27" s="75">
        <f t="shared" si="2"/>
        <v>9.2166130329847142</v>
      </c>
    </row>
    <row r="28" spans="2:20" x14ac:dyDescent="0.35">
      <c r="B28" s="70">
        <v>39</v>
      </c>
      <c r="C28" s="70">
        <f t="shared" si="0"/>
        <v>39.5</v>
      </c>
      <c r="D28" s="74">
        <f>ROUND(0.5*('pop 2016'!I44+'pop 2017'!I44),0)</f>
        <v>393636</v>
      </c>
      <c r="E28" s="74">
        <f>ROUND(0.5*('pop 2016'!J44+'pop 2017'!J44),0)</f>
        <v>162867</v>
      </c>
      <c r="F28" s="74">
        <f>ROUND(0.5*('pop 2016'!L44+'pop 2017'!L44),0)</f>
        <v>1933</v>
      </c>
      <c r="G28" s="74">
        <f>ROUND(0.5*('pop 2016'!M44+'pop 2017'!M44),0)</f>
        <v>31274</v>
      </c>
      <c r="H28" s="74">
        <f>ROUND(0.5*('FM - HF'!F33+'FM - HF'!F34),0)</f>
        <v>4781</v>
      </c>
      <c r="I28" s="74">
        <f>ROUND(0.5*('FM - HF'!G33+'FM - HF'!G34),0)</f>
        <v>3558</v>
      </c>
      <c r="J28" s="74">
        <f>ROUND(0.5*('FM - HF'!H33+'FM - HF'!H34),0)</f>
        <v>39</v>
      </c>
      <c r="K28" s="74">
        <f>ROUND(0.5*('FM - HF'!I33+'FM - HF'!I34),0)</f>
        <v>1185</v>
      </c>
      <c r="L28" s="75">
        <f t="shared" si="1"/>
        <v>12.145738702760926</v>
      </c>
      <c r="M28" s="75">
        <f t="shared" si="2"/>
        <v>9.0388074261500471</v>
      </c>
    </row>
    <row r="29" spans="2:20" x14ac:dyDescent="0.35">
      <c r="B29" s="70">
        <v>40</v>
      </c>
      <c r="C29" s="70">
        <f t="shared" si="0"/>
        <v>40.5</v>
      </c>
      <c r="D29" s="74">
        <f>ROUND(0.5*('pop 2016'!I45+'pop 2017'!I45),0)</f>
        <v>394186</v>
      </c>
      <c r="E29" s="74">
        <f>ROUND(0.5*('pop 2016'!J45+'pop 2017'!J45),0)</f>
        <v>152829</v>
      </c>
      <c r="F29" s="74">
        <f>ROUND(0.5*('pop 2016'!L45+'pop 2017'!L45),0)</f>
        <v>1954</v>
      </c>
      <c r="G29" s="74">
        <f>ROUND(0.5*('pop 2016'!M45+'pop 2017'!M45),0)</f>
        <v>35335</v>
      </c>
      <c r="H29" s="74">
        <f>ROUND(0.5*('FM - HF'!F34+'FM - HF'!F35),0)</f>
        <v>4438</v>
      </c>
      <c r="I29" s="74">
        <f>ROUND(0.5*('FM - HF'!G34+'FM - HF'!G35),0)</f>
        <v>3238</v>
      </c>
      <c r="J29" s="74">
        <f>ROUND(0.5*('FM - HF'!H34+'FM - HF'!H35),0)</f>
        <v>45</v>
      </c>
      <c r="K29" s="74">
        <f>ROUND(0.5*('FM - HF'!I34+'FM - HF'!I35),0)</f>
        <v>1156</v>
      </c>
      <c r="L29" s="75">
        <f t="shared" si="1"/>
        <v>11.258644396300223</v>
      </c>
      <c r="M29" s="75">
        <f t="shared" si="2"/>
        <v>8.214396249486283</v>
      </c>
      <c r="S29" s="80" t="s">
        <v>113</v>
      </c>
      <c r="T29" s="62">
        <f>SUMPRODUCT(C4:C38,L4:L38)/L39</f>
        <v>32.058060476847011</v>
      </c>
    </row>
    <row r="30" spans="2:20" x14ac:dyDescent="0.35">
      <c r="B30" s="70">
        <v>41</v>
      </c>
      <c r="C30" s="70">
        <f t="shared" si="0"/>
        <v>41.5</v>
      </c>
      <c r="D30" s="74">
        <f>ROUND(0.5*('pop 2016'!I46+'pop 2017'!I46),0)</f>
        <v>410136</v>
      </c>
      <c r="E30" s="74">
        <f>ROUND(0.5*('pop 2016'!J46+'pop 2017'!J46),0)</f>
        <v>155655</v>
      </c>
      <c r="F30" s="74">
        <f>ROUND(0.5*('pop 2016'!L46+'pop 2017'!L46),0)</f>
        <v>2615</v>
      </c>
      <c r="G30" s="74">
        <f>ROUND(0.5*('pop 2016'!M46+'pop 2017'!M46),0)</f>
        <v>40798</v>
      </c>
      <c r="H30" s="74">
        <f>ROUND(0.5*('FM - HF'!F35+'FM - HF'!F36),0)</f>
        <v>3895</v>
      </c>
      <c r="I30" s="74">
        <f>ROUND(0.5*('FM - HF'!G35+'FM - HF'!G36),0)</f>
        <v>2653</v>
      </c>
      <c r="J30" s="74">
        <f>ROUND(0.5*('FM - HF'!H35+'FM - HF'!H36),0)</f>
        <v>49</v>
      </c>
      <c r="K30" s="74">
        <f>ROUND(0.5*('FM - HF'!I35+'FM - HF'!I36),0)</f>
        <v>1194</v>
      </c>
      <c r="L30" s="75">
        <f t="shared" si="1"/>
        <v>9.4968498254237623</v>
      </c>
      <c r="M30" s="75">
        <f t="shared" si="2"/>
        <v>6.4685860299998046</v>
      </c>
      <c r="S30" s="80" t="s">
        <v>114</v>
      </c>
      <c r="T30" s="62">
        <f>SUMPRODUCT(C4:C38,M4:M38)/M39</f>
        <v>30.987268349346976</v>
      </c>
    </row>
    <row r="31" spans="2:20" x14ac:dyDescent="0.35">
      <c r="B31" s="70">
        <v>42</v>
      </c>
      <c r="C31" s="70">
        <f t="shared" si="0"/>
        <v>42.5</v>
      </c>
      <c r="D31" s="74">
        <f>ROUND(0.5*('pop 2016'!I47+'pop 2017'!I47),0)</f>
        <v>432991</v>
      </c>
      <c r="E31" s="74">
        <f>ROUND(0.5*('pop 2016'!J47+'pop 2017'!J47),0)</f>
        <v>154031</v>
      </c>
      <c r="F31" s="74">
        <f>ROUND(0.5*('pop 2016'!L47+'pop 2017'!L47),0)</f>
        <v>3402</v>
      </c>
      <c r="G31" s="74">
        <f>ROUND(0.5*('pop 2016'!M47+'pop 2017'!M47),0)</f>
        <v>47847</v>
      </c>
      <c r="H31" s="74">
        <f>ROUND(0.5*('FM - HF'!F36+'FM - HF'!F37),0)</f>
        <v>3753</v>
      </c>
      <c r="I31" s="74">
        <f>ROUND(0.5*('FM - HF'!G36+'FM - HF'!G37),0)</f>
        <v>2422</v>
      </c>
      <c r="J31" s="74">
        <f>ROUND(0.5*('FM - HF'!H36+'FM - HF'!H37),0)</f>
        <v>57</v>
      </c>
      <c r="K31" s="74">
        <f>ROUND(0.5*('FM - HF'!I36+'FM - HF'!I37),0)</f>
        <v>1275</v>
      </c>
      <c r="L31" s="75">
        <f t="shared" si="1"/>
        <v>8.6676166479210881</v>
      </c>
      <c r="M31" s="75">
        <f t="shared" si="2"/>
        <v>5.5936497525352724</v>
      </c>
      <c r="S31" s="80" t="s">
        <v>110</v>
      </c>
      <c r="T31" s="62">
        <f>AVERAGE(L4:L38)</f>
        <v>13.897730180074543</v>
      </c>
    </row>
    <row r="32" spans="2:20" x14ac:dyDescent="0.35">
      <c r="B32" s="70">
        <v>43</v>
      </c>
      <c r="C32" s="70">
        <f t="shared" si="0"/>
        <v>43.5</v>
      </c>
      <c r="D32" s="74">
        <f>ROUND(0.5*('pop 2016'!I48+'pop 2017'!I48),0)</f>
        <v>449484</v>
      </c>
      <c r="E32" s="74">
        <f>ROUND(0.5*('pop 2016'!J48+'pop 2017'!J48),0)</f>
        <v>155638</v>
      </c>
      <c r="F32" s="74">
        <f>ROUND(0.5*('pop 2016'!L48+'pop 2017'!L48),0)</f>
        <v>4101</v>
      </c>
      <c r="G32" s="74">
        <f>ROUND(0.5*('pop 2016'!M48+'pop 2017'!M48),0)</f>
        <v>53477</v>
      </c>
      <c r="H32" s="74">
        <f>ROUND(0.5*('FM - HF'!F37+'FM - HF'!F38),0)</f>
        <v>3658</v>
      </c>
      <c r="I32" s="74">
        <f>ROUND(0.5*('FM - HF'!G37+'FM - HF'!G38),0)</f>
        <v>2307</v>
      </c>
      <c r="J32" s="74">
        <f>ROUND(0.5*('FM - HF'!H37+'FM - HF'!H38),0)</f>
        <v>57</v>
      </c>
      <c r="K32" s="74">
        <f>ROUND(0.5*('FM - HF'!I37+'FM - HF'!I38),0)</f>
        <v>1294</v>
      </c>
      <c r="L32" s="75">
        <f t="shared" si="1"/>
        <v>8.1382207153091102</v>
      </c>
      <c r="M32" s="75">
        <f t="shared" si="2"/>
        <v>5.1325519929519183</v>
      </c>
      <c r="S32" s="80" t="s">
        <v>111</v>
      </c>
      <c r="T32" s="62">
        <f>AVERAGE(M4:M38)</f>
        <v>12.172790372435426</v>
      </c>
    </row>
    <row r="33" spans="2:20" x14ac:dyDescent="0.35">
      <c r="B33" s="70">
        <v>44</v>
      </c>
      <c r="C33" s="70">
        <f t="shared" si="0"/>
        <v>44.5</v>
      </c>
      <c r="D33" s="74">
        <f>ROUND(0.5*('pop 2016'!I49+'pop 2017'!I49),0)</f>
        <v>452323</v>
      </c>
      <c r="E33" s="74">
        <f>ROUND(0.5*('pop 2016'!J49+'pop 2017'!J49),0)</f>
        <v>147744</v>
      </c>
      <c r="F33" s="74">
        <f>ROUND(0.5*('pop 2016'!L49+'pop 2017'!L49),0)</f>
        <v>5368</v>
      </c>
      <c r="G33" s="74">
        <f>ROUND(0.5*('pop 2016'!M49+'pop 2017'!M49),0)</f>
        <v>58049</v>
      </c>
      <c r="H33" s="74">
        <f>ROUND(0.5*('FM - HF'!F38+'FM - HF'!F39),0)</f>
        <v>3443</v>
      </c>
      <c r="I33" s="74">
        <f>ROUND(0.5*('FM - HF'!G38+'FM - HF'!G39),0)</f>
        <v>2088</v>
      </c>
      <c r="J33" s="74">
        <f>ROUND(0.5*('FM - HF'!H38+'FM - HF'!H39),0)</f>
        <v>60</v>
      </c>
      <c r="K33" s="74">
        <f>ROUND(0.5*('FM - HF'!I38+'FM - HF'!I39),0)</f>
        <v>1296</v>
      </c>
      <c r="L33" s="75">
        <f t="shared" si="1"/>
        <v>7.6118172191111215</v>
      </c>
      <c r="M33" s="75">
        <f t="shared" si="2"/>
        <v>4.6161703030798789</v>
      </c>
      <c r="S33" t="s">
        <v>108</v>
      </c>
      <c r="T33" s="62">
        <f>SUM(L4:L38)</f>
        <v>486.42055630260899</v>
      </c>
    </row>
    <row r="34" spans="2:20" x14ac:dyDescent="0.35">
      <c r="B34" s="70">
        <v>45</v>
      </c>
      <c r="C34" s="70">
        <f t="shared" si="0"/>
        <v>45.5</v>
      </c>
      <c r="D34" s="74">
        <f>ROUND(0.5*('pop 2016'!I50+'pop 2017'!I50),0)</f>
        <v>446969</v>
      </c>
      <c r="E34" s="74">
        <f>ROUND(0.5*('pop 2016'!J50+'pop 2017'!J50),0)</f>
        <v>139301</v>
      </c>
      <c r="F34" s="74">
        <f>ROUND(0.5*('pop 2016'!L50+'pop 2017'!L50),0)</f>
        <v>5563</v>
      </c>
      <c r="G34" s="74">
        <f>ROUND(0.5*('pop 2016'!M50+'pop 2017'!M50),0)</f>
        <v>61544</v>
      </c>
      <c r="H34" s="74">
        <f>ROUND(0.5*('FM - HF'!F39+'FM - HF'!F40),0)</f>
        <v>3152</v>
      </c>
      <c r="I34" s="74">
        <f>ROUND(0.5*('FM - HF'!G39+'FM - HF'!G40),0)</f>
        <v>1783</v>
      </c>
      <c r="J34" s="74">
        <f>ROUND(0.5*('FM - HF'!H39+'FM - HF'!H40),0)</f>
        <v>60</v>
      </c>
      <c r="K34" s="74">
        <f>ROUND(0.5*('FM - HF'!I39+'FM - HF'!I40),0)</f>
        <v>1310</v>
      </c>
      <c r="L34" s="75">
        <f t="shared" si="1"/>
        <v>7.0519431996402435</v>
      </c>
      <c r="M34" s="75">
        <f t="shared" si="2"/>
        <v>3.9890909660401506</v>
      </c>
      <c r="S34" t="s">
        <v>109</v>
      </c>
      <c r="T34" s="62">
        <f>SUM(M4:M38)</f>
        <v>426.04766303523991</v>
      </c>
    </row>
    <row r="35" spans="2:20" x14ac:dyDescent="0.35">
      <c r="B35" s="70">
        <v>46</v>
      </c>
      <c r="C35" s="70">
        <f t="shared" si="0"/>
        <v>46.5</v>
      </c>
      <c r="D35" s="74">
        <f>ROUND(0.5*('pop 2016'!I51+'pop 2017'!I51),0)</f>
        <v>440243</v>
      </c>
      <c r="E35" s="74">
        <f>ROUND(0.5*('pop 2016'!J51+'pop 2017'!J51),0)</f>
        <v>132855</v>
      </c>
      <c r="F35" s="74">
        <f>ROUND(0.5*('pop 2016'!L51+'pop 2017'!L51),0)</f>
        <v>6885</v>
      </c>
      <c r="G35" s="74">
        <f>ROUND(0.5*('pop 2016'!M51+'pop 2017'!M51),0)</f>
        <v>62196</v>
      </c>
      <c r="H35" s="74">
        <f>ROUND(0.5*('FM - HF'!F40+'FM - HF'!F41),0)</f>
        <v>2917</v>
      </c>
      <c r="I35" s="74">
        <f>ROUND(0.5*('FM - HF'!G40+'FM - HF'!G41),0)</f>
        <v>1538</v>
      </c>
      <c r="J35" s="74">
        <f>ROUND(0.5*('FM - HF'!H40+'FM - HF'!H41),0)</f>
        <v>60</v>
      </c>
      <c r="K35" s="74">
        <f>ROUND(0.5*('FM - HF'!I40+'FM - HF'!I41),0)</f>
        <v>1320</v>
      </c>
      <c r="L35" s="75">
        <f t="shared" si="1"/>
        <v>6.625886158326197</v>
      </c>
      <c r="M35" s="75">
        <f t="shared" si="2"/>
        <v>3.4935251667828902</v>
      </c>
    </row>
    <row r="36" spans="2:20" x14ac:dyDescent="0.35">
      <c r="B36" s="70">
        <v>47</v>
      </c>
      <c r="C36" s="70">
        <f t="shared" si="0"/>
        <v>47.5</v>
      </c>
      <c r="D36" s="74">
        <f>ROUND(0.5*('pop 2016'!I52+'pop 2017'!I52),0)</f>
        <v>436899</v>
      </c>
      <c r="E36" s="74">
        <f>ROUND(0.5*('pop 2016'!J52+'pop 2017'!J52),0)</f>
        <v>125039</v>
      </c>
      <c r="F36" s="74">
        <f>ROUND(0.5*('pop 2016'!L52+'pop 2017'!L52),0)</f>
        <v>7457</v>
      </c>
      <c r="G36" s="74">
        <f>ROUND(0.5*('pop 2016'!M52+'pop 2017'!M52),0)</f>
        <v>64699</v>
      </c>
      <c r="H36" s="74">
        <f>ROUND(0.5*('FM - HF'!F41+'FM - HF'!F42),0)</f>
        <v>2738</v>
      </c>
      <c r="I36" s="74">
        <f>ROUND(0.5*('FM - HF'!G41+'FM - HF'!G42),0)</f>
        <v>1398</v>
      </c>
      <c r="J36" s="74">
        <f>ROUND(0.5*('FM - HF'!H41+'FM - HF'!H42),0)</f>
        <v>66</v>
      </c>
      <c r="K36" s="74">
        <f>ROUND(0.5*('FM - HF'!I41+'FM - HF'!I42),0)</f>
        <v>1274</v>
      </c>
      <c r="L36" s="75">
        <f t="shared" si="1"/>
        <v>6.2668946369755938</v>
      </c>
      <c r="M36" s="75">
        <f t="shared" si="2"/>
        <v>3.1998242156654055</v>
      </c>
    </row>
    <row r="37" spans="2:20" x14ac:dyDescent="0.35">
      <c r="B37" s="70">
        <v>48</v>
      </c>
      <c r="C37" s="70">
        <f t="shared" si="0"/>
        <v>48.5</v>
      </c>
      <c r="D37" s="74">
        <f>ROUND(0.5*('pop 2016'!I53+'pop 2017'!I53),0)</f>
        <v>434208</v>
      </c>
      <c r="E37" s="74">
        <f>ROUND(0.5*('pop 2016'!J53+'pop 2017'!J53),0)</f>
        <v>120362</v>
      </c>
      <c r="F37" s="74">
        <f>ROUND(0.5*('pop 2016'!L53+'pop 2017'!L53),0)</f>
        <v>9039</v>
      </c>
      <c r="G37" s="74">
        <f>ROUND(0.5*('pop 2016'!M53+'pop 2017'!M53),0)</f>
        <v>66121</v>
      </c>
      <c r="H37" s="74">
        <f>ROUND(0.5*('FM - HF'!F42+'FM - HF'!F43),0)</f>
        <v>2617</v>
      </c>
      <c r="I37" s="74">
        <f>ROUND(0.5*('FM - HF'!G42+'FM - HF'!G43),0)</f>
        <v>1311</v>
      </c>
      <c r="J37" s="74">
        <f>ROUND(0.5*('FM - HF'!H42+'FM - HF'!H43),0)</f>
        <v>74</v>
      </c>
      <c r="K37" s="74">
        <f>ROUND(0.5*('FM - HF'!I42+'FM - HF'!I43),0)</f>
        <v>1233</v>
      </c>
      <c r="L37" s="75">
        <f t="shared" si="1"/>
        <v>6.027065369592453</v>
      </c>
      <c r="M37" s="75">
        <f t="shared" si="2"/>
        <v>3.0192902940526198</v>
      </c>
      <c r="S37" s="80" t="s">
        <v>112</v>
      </c>
      <c r="T37" s="61">
        <f>SUMPRODUCT(C4:C38,H4:H38)/H39</f>
        <v>32.433230095141418</v>
      </c>
    </row>
    <row r="38" spans="2:20" x14ac:dyDescent="0.35">
      <c r="B38" s="71">
        <v>49</v>
      </c>
      <c r="C38" s="71">
        <f t="shared" si="0"/>
        <v>49.5</v>
      </c>
      <c r="D38" s="76">
        <f>ROUND(0.5*('pop 2016'!I54+'pop 2017'!I54),0)</f>
        <v>438081</v>
      </c>
      <c r="E38" s="76">
        <f>ROUND(0.5*('pop 2016'!J54+'pop 2017'!J54),0)</f>
        <v>113783</v>
      </c>
      <c r="F38" s="76">
        <f>ROUND(0.5*('pop 2016'!L54+'pop 2017'!L54),0)</f>
        <v>11181</v>
      </c>
      <c r="G38" s="76">
        <f>ROUND(0.5*('pop 2016'!M54+'pop 2017'!M54),0)</f>
        <v>70775</v>
      </c>
      <c r="H38" s="76">
        <f>ROUND(0.5*('FM - HF'!F43+'FM - HF'!F44),0)</f>
        <v>2765</v>
      </c>
      <c r="I38" s="76">
        <f>ROUND(0.5*('FM - HF'!G43+'FM - HF'!G44),0)</f>
        <v>1363</v>
      </c>
      <c r="J38" s="76">
        <f>ROUND(0.5*('FM - HF'!H43+'FM - HF'!H44),0)</f>
        <v>79</v>
      </c>
      <c r="K38" s="76">
        <f>ROUND(0.5*('FM - HF'!I43+'FM - HF'!I44),0)</f>
        <v>1324</v>
      </c>
      <c r="L38" s="77">
        <f t="shared" si="1"/>
        <v>6.3116181710688206</v>
      </c>
      <c r="M38" s="77">
        <f t="shared" si="2"/>
        <v>3.111296769318916</v>
      </c>
      <c r="S38" s="80" t="s">
        <v>115</v>
      </c>
      <c r="T38" s="61">
        <f>SUMPRODUCT(C4:C38,I4:I38)/I39</f>
        <v>31.312024475545307</v>
      </c>
    </row>
    <row r="39" spans="2:20" x14ac:dyDescent="0.35">
      <c r="D39" s="60">
        <f>SUM(D4:D38)</f>
        <v>14032742</v>
      </c>
      <c r="E39" s="60">
        <f t="shared" ref="E39:M39" si="3">SUM(E4:E38)</f>
        <v>8595832</v>
      </c>
      <c r="F39" s="60">
        <f t="shared" si="3"/>
        <v>72444</v>
      </c>
      <c r="G39" s="60">
        <f t="shared" si="3"/>
        <v>810042</v>
      </c>
      <c r="H39" s="60">
        <f t="shared" si="3"/>
        <v>193081</v>
      </c>
      <c r="I39" s="60">
        <f t="shared" si="3"/>
        <v>167841</v>
      </c>
      <c r="J39" s="60">
        <f t="shared" si="3"/>
        <v>904</v>
      </c>
      <c r="K39" s="60">
        <f t="shared" si="3"/>
        <v>24354</v>
      </c>
      <c r="L39" s="60">
        <f t="shared" si="3"/>
        <v>486.42055630260899</v>
      </c>
      <c r="M39" s="60">
        <f t="shared" si="3"/>
        <v>426.04766303523991</v>
      </c>
    </row>
    <row r="41" spans="2:20" x14ac:dyDescent="0.35">
      <c r="B41" t="s">
        <v>123</v>
      </c>
      <c r="E41" t="s">
        <v>116</v>
      </c>
      <c r="H41" t="s">
        <v>118</v>
      </c>
      <c r="L41" t="s">
        <v>119</v>
      </c>
    </row>
    <row r="42" spans="2:20" x14ac:dyDescent="0.35">
      <c r="B42" t="s">
        <v>124</v>
      </c>
      <c r="E42" t="s">
        <v>121</v>
      </c>
      <c r="H42" t="s">
        <v>117</v>
      </c>
    </row>
    <row r="43" spans="2:20" x14ac:dyDescent="0.35">
      <c r="B43" t="s">
        <v>125</v>
      </c>
      <c r="E43" t="s">
        <v>126</v>
      </c>
    </row>
  </sheetData>
  <mergeCells count="3">
    <mergeCell ref="B2:C2"/>
    <mergeCell ref="D2:G2"/>
    <mergeCell ref="L2:M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9EF60-C3B7-4D8E-B651-84094CD8DAA2}">
  <dimension ref="B1:S43"/>
  <sheetViews>
    <sheetView workbookViewId="0">
      <selection activeCell="N25" sqref="N25"/>
    </sheetView>
  </sheetViews>
  <sheetFormatPr baseColWidth="10" defaultRowHeight="14.5" x14ac:dyDescent="0.35"/>
  <cols>
    <col min="1" max="1" width="5.90625" customWidth="1"/>
    <col min="2" max="2" width="7.6328125" customWidth="1"/>
    <col min="11" max="11" width="11.81640625" bestFit="1" customWidth="1"/>
  </cols>
  <sheetData>
    <row r="1" spans="2:12" x14ac:dyDescent="0.35">
      <c r="C1" t="s">
        <v>2</v>
      </c>
    </row>
    <row r="2" spans="2:12" x14ac:dyDescent="0.35">
      <c r="B2" s="81" t="s">
        <v>100</v>
      </c>
      <c r="C2" s="63" t="s">
        <v>107</v>
      </c>
      <c r="D2" s="65"/>
      <c r="E2" s="65"/>
      <c r="F2" s="64"/>
      <c r="G2" s="66" t="s">
        <v>102</v>
      </c>
      <c r="H2" s="67"/>
      <c r="I2" s="67"/>
      <c r="J2" s="68"/>
      <c r="K2" s="63" t="s">
        <v>106</v>
      </c>
      <c r="L2" s="64"/>
    </row>
    <row r="3" spans="2:12" ht="29" x14ac:dyDescent="0.35">
      <c r="B3" s="78" t="s">
        <v>101</v>
      </c>
      <c r="C3" s="78" t="s">
        <v>6</v>
      </c>
      <c r="D3" s="78" t="s">
        <v>7</v>
      </c>
      <c r="E3" s="78" t="s">
        <v>12</v>
      </c>
      <c r="F3" s="78" t="s">
        <v>13</v>
      </c>
      <c r="G3" s="79" t="s">
        <v>5</v>
      </c>
      <c r="H3" s="79" t="s">
        <v>7</v>
      </c>
      <c r="I3" s="79" t="s">
        <v>43</v>
      </c>
      <c r="J3" s="79" t="s">
        <v>44</v>
      </c>
      <c r="K3" s="79" t="s">
        <v>103</v>
      </c>
      <c r="L3" s="79" t="s">
        <v>104</v>
      </c>
    </row>
    <row r="4" spans="2:12" x14ac:dyDescent="0.35">
      <c r="B4" s="69">
        <v>15</v>
      </c>
      <c r="C4" s="72">
        <f>ROUND(0.5*('pop 2016'!I19+'pop 2017'!I20),0)</f>
        <v>393666</v>
      </c>
      <c r="D4" s="72">
        <f>ROUND(0.5*('pop 2016'!J19+'pop 2017'!J20),0)</f>
        <v>393666</v>
      </c>
      <c r="E4" s="72">
        <f>ROUND(0.5*('pop 2016'!L19+'pop 2017'!L20),0)</f>
        <v>0</v>
      </c>
      <c r="F4" s="72">
        <f>ROUND(0.5*('pop 2016'!M19+'pop 2017'!M20),0)</f>
        <v>0</v>
      </c>
      <c r="G4" s="72">
        <f>'FM - HF'!F9</f>
        <v>1</v>
      </c>
      <c r="H4" s="72">
        <f>'FM - HF'!G9</f>
        <v>1</v>
      </c>
      <c r="I4" s="72">
        <f>'FM - HF'!H9</f>
        <v>0</v>
      </c>
      <c r="J4" s="72">
        <f>'FM - HF'!I9</f>
        <v>0</v>
      </c>
      <c r="K4" s="73">
        <f>1000*G4/C4</f>
        <v>2.5402244542327762E-3</v>
      </c>
      <c r="L4" s="73">
        <f>1000*H4/C4</f>
        <v>2.5402244542327762E-3</v>
      </c>
    </row>
    <row r="5" spans="2:12" x14ac:dyDescent="0.35">
      <c r="B5" s="70">
        <v>16</v>
      </c>
      <c r="C5" s="74">
        <f>ROUND(0.5*('pop 2016'!I20+'pop 2017'!I21),0)</f>
        <v>399720</v>
      </c>
      <c r="D5" s="74">
        <f>ROUND(0.5*('pop 2016'!J20+'pop 2017'!J21),0)</f>
        <v>399720</v>
      </c>
      <c r="E5" s="74">
        <f>ROUND(0.5*('pop 2016'!L20+'pop 2017'!L21),0)</f>
        <v>0</v>
      </c>
      <c r="F5" s="74">
        <f>ROUND(0.5*('pop 2016'!M20+'pop 2017'!M21),0)</f>
        <v>0</v>
      </c>
      <c r="G5" s="74">
        <f>'FM - HF'!F10</f>
        <v>1</v>
      </c>
      <c r="H5" s="74">
        <f>'FM - HF'!G10</f>
        <v>1</v>
      </c>
      <c r="I5" s="74">
        <f>'FM - HF'!H10</f>
        <v>0</v>
      </c>
      <c r="J5" s="74">
        <f>'FM - HF'!I10</f>
        <v>0</v>
      </c>
      <c r="K5" s="75">
        <f t="shared" ref="K5:K38" si="0">1000*G5/C5</f>
        <v>2.5017512258581009E-3</v>
      </c>
      <c r="L5" s="75">
        <f t="shared" ref="L5:L38" si="1">1000*H5/C5</f>
        <v>2.5017512258581009E-3</v>
      </c>
    </row>
    <row r="6" spans="2:12" x14ac:dyDescent="0.35">
      <c r="B6" s="70">
        <v>17</v>
      </c>
      <c r="C6" s="74">
        <f>ROUND(0.5*('pop 2016'!I21+'pop 2017'!I22),0)</f>
        <v>380675</v>
      </c>
      <c r="D6" s="74">
        <f>ROUND(0.5*('pop 2016'!J21+'pop 2017'!J22),0)</f>
        <v>380675</v>
      </c>
      <c r="E6" s="74">
        <f>ROUND(0.5*('pop 2016'!L21+'pop 2017'!L22),0)</f>
        <v>0</v>
      </c>
      <c r="F6" s="74">
        <f>ROUND(0.5*('pop 2016'!M21+'pop 2017'!M22),0)</f>
        <v>0</v>
      </c>
      <c r="G6" s="74">
        <f>'FM - HF'!F11</f>
        <v>5</v>
      </c>
      <c r="H6" s="74">
        <f>'FM - HF'!G11</f>
        <v>5</v>
      </c>
      <c r="I6" s="74">
        <f>'FM - HF'!H11</f>
        <v>0</v>
      </c>
      <c r="J6" s="74">
        <f>'FM - HF'!I11</f>
        <v>0</v>
      </c>
      <c r="K6" s="75">
        <f t="shared" si="0"/>
        <v>1.3134563604124253E-2</v>
      </c>
      <c r="L6" s="75">
        <f t="shared" si="1"/>
        <v>1.3134563604124253E-2</v>
      </c>
    </row>
    <row r="7" spans="2:12" x14ac:dyDescent="0.35">
      <c r="B7" s="70">
        <v>18</v>
      </c>
      <c r="C7" s="74">
        <f>ROUND(0.5*('pop 2016'!I22+'pop 2017'!I23),0)</f>
        <v>378746</v>
      </c>
      <c r="D7" s="74">
        <f>ROUND(0.5*('pop 2016'!J22+'pop 2017'!J23),0)</f>
        <v>377405</v>
      </c>
      <c r="E7" s="74">
        <f>ROUND(0.5*('pop 2016'!L22+'pop 2017'!L23),0)</f>
        <v>19</v>
      </c>
      <c r="F7" s="74">
        <f>ROUND(0.5*('pop 2016'!M22+'pop 2017'!M23),0)</f>
        <v>9</v>
      </c>
      <c r="G7" s="74">
        <f>'FM - HF'!F12</f>
        <v>344</v>
      </c>
      <c r="H7" s="74">
        <f>'FM - HF'!G12</f>
        <v>344</v>
      </c>
      <c r="I7" s="74">
        <f>'FM - HF'!H12</f>
        <v>0</v>
      </c>
      <c r="J7" s="74">
        <f>'FM - HF'!I12</f>
        <v>0</v>
      </c>
      <c r="K7" s="75">
        <f t="shared" si="0"/>
        <v>0.90826041727173357</v>
      </c>
      <c r="L7" s="75">
        <f t="shared" si="1"/>
        <v>0.90826041727173357</v>
      </c>
    </row>
    <row r="8" spans="2:12" x14ac:dyDescent="0.35">
      <c r="B8" s="70">
        <v>19</v>
      </c>
      <c r="C8" s="74">
        <f>ROUND(0.5*('pop 2016'!I23+'pop 2017'!I24),0)</f>
        <v>365954</v>
      </c>
      <c r="D8" s="74">
        <f>ROUND(0.5*('pop 2016'!J23+'pop 2017'!J24),0)</f>
        <v>362439</v>
      </c>
      <c r="E8" s="74">
        <f>ROUND(0.5*('pop 2016'!L23+'pop 2017'!L24),0)</f>
        <v>150</v>
      </c>
      <c r="F8" s="74">
        <f>ROUND(0.5*('pop 2016'!M23+'pop 2017'!M24),0)</f>
        <v>33</v>
      </c>
      <c r="G8" s="74">
        <f>'FM - HF'!F13</f>
        <v>1016</v>
      </c>
      <c r="H8" s="74">
        <f>'FM - HF'!G13</f>
        <v>1016</v>
      </c>
      <c r="I8" s="74">
        <f>'FM - HF'!H13</f>
        <v>0</v>
      </c>
      <c r="J8" s="74">
        <f>'FM - HF'!I13</f>
        <v>0</v>
      </c>
      <c r="K8" s="75">
        <f t="shared" si="0"/>
        <v>2.7763052186886878</v>
      </c>
      <c r="L8" s="75">
        <f t="shared" si="1"/>
        <v>2.7763052186886878</v>
      </c>
    </row>
    <row r="9" spans="2:12" x14ac:dyDescent="0.35">
      <c r="B9" s="70">
        <v>20</v>
      </c>
      <c r="C9" s="74">
        <f>ROUND(0.5*('pop 2016'!I24+'pop 2017'!I25),0)</f>
        <v>369796</v>
      </c>
      <c r="D9" s="74">
        <f>ROUND(0.5*('pop 2016'!J24+'pop 2017'!J25),0)</f>
        <v>363364</v>
      </c>
      <c r="E9" s="74">
        <f>ROUND(0.5*('pop 2016'!L24+'pop 2017'!L25),0)</f>
        <v>152</v>
      </c>
      <c r="F9" s="74">
        <f>ROUND(0.5*('pop 2016'!M24+'pop 2017'!M25),0)</f>
        <v>92</v>
      </c>
      <c r="G9" s="74">
        <f>'FM - HF'!F14</f>
        <v>1640</v>
      </c>
      <c r="H9" s="74">
        <f>'FM - HF'!G14</f>
        <v>1634</v>
      </c>
      <c r="I9" s="74">
        <f>'FM - HF'!H14</f>
        <v>0</v>
      </c>
      <c r="J9" s="74">
        <f>'FM - HF'!I14</f>
        <v>6</v>
      </c>
      <c r="K9" s="75">
        <f t="shared" si="0"/>
        <v>4.434877608194788</v>
      </c>
      <c r="L9" s="75">
        <f t="shared" si="1"/>
        <v>4.4186524462135877</v>
      </c>
    </row>
    <row r="10" spans="2:12" x14ac:dyDescent="0.35">
      <c r="B10" s="70">
        <v>21</v>
      </c>
      <c r="C10" s="74">
        <f>ROUND(0.5*('pop 2016'!I25+'pop 2017'!I26),0)</f>
        <v>363986</v>
      </c>
      <c r="D10" s="74">
        <f>ROUND(0.5*('pop 2016'!J25+'pop 2017'!J26),0)</f>
        <v>354404</v>
      </c>
      <c r="E10" s="74">
        <f>ROUND(0.5*('pop 2016'!L25+'pop 2017'!L26),0)</f>
        <v>96</v>
      </c>
      <c r="F10" s="74">
        <f>ROUND(0.5*('pop 2016'!M25+'pop 2017'!M26),0)</f>
        <v>95</v>
      </c>
      <c r="G10" s="74">
        <f>'FM - HF'!F15</f>
        <v>2570</v>
      </c>
      <c r="H10" s="74">
        <f>'FM - HF'!G15</f>
        <v>2554</v>
      </c>
      <c r="I10" s="74">
        <f>'FM - HF'!H15</f>
        <v>0</v>
      </c>
      <c r="J10" s="74">
        <f>'FM - HF'!I15</f>
        <v>16</v>
      </c>
      <c r="K10" s="75">
        <f t="shared" si="0"/>
        <v>7.0607111262521087</v>
      </c>
      <c r="L10" s="75">
        <f t="shared" si="1"/>
        <v>7.0167533916139631</v>
      </c>
    </row>
    <row r="11" spans="2:12" x14ac:dyDescent="0.35">
      <c r="B11" s="70">
        <v>22</v>
      </c>
      <c r="C11" s="74">
        <f>ROUND(0.5*('pop 2016'!I26+'pop 2017'!I27),0)</f>
        <v>352467</v>
      </c>
      <c r="D11" s="74">
        <f>ROUND(0.5*('pop 2016'!J26+'pop 2017'!J27),0)</f>
        <v>337669</v>
      </c>
      <c r="E11" s="74">
        <f>ROUND(0.5*('pop 2016'!L26+'pop 2017'!L27),0)</f>
        <v>72</v>
      </c>
      <c r="F11" s="74">
        <f>ROUND(0.5*('pop 2016'!M26+'pop 2017'!M27),0)</f>
        <v>252</v>
      </c>
      <c r="G11" s="74">
        <f>'FM - HF'!F16</f>
        <v>3629</v>
      </c>
      <c r="H11" s="74">
        <f>'FM - HF'!G16</f>
        <v>3597</v>
      </c>
      <c r="I11" s="74">
        <f>'FM - HF'!H16</f>
        <v>1</v>
      </c>
      <c r="J11" s="74">
        <f>'FM - HF'!I16</f>
        <v>31</v>
      </c>
      <c r="K11" s="75">
        <f t="shared" si="0"/>
        <v>10.295999341782352</v>
      </c>
      <c r="L11" s="75">
        <f t="shared" si="1"/>
        <v>10.205210700576224</v>
      </c>
    </row>
    <row r="12" spans="2:12" x14ac:dyDescent="0.35">
      <c r="B12" s="70">
        <v>23</v>
      </c>
      <c r="C12" s="74">
        <f>ROUND(0.5*('pop 2016'!I27+'pop 2017'!I28),0)</f>
        <v>350227</v>
      </c>
      <c r="D12" s="74">
        <f>ROUND(0.5*('pop 2016'!J27+'pop 2017'!J28),0)</f>
        <v>329337</v>
      </c>
      <c r="E12" s="74">
        <f>ROUND(0.5*('pop 2016'!L27+'pop 2017'!L28),0)</f>
        <v>64</v>
      </c>
      <c r="F12" s="74">
        <f>ROUND(0.5*('pop 2016'!M27+'pop 2017'!M28),0)</f>
        <v>470</v>
      </c>
      <c r="G12" s="74">
        <f>'FM - HF'!F17</f>
        <v>5020</v>
      </c>
      <c r="H12" s="74">
        <f>'FM - HF'!G17</f>
        <v>4954</v>
      </c>
      <c r="I12" s="74">
        <f>'FM - HF'!H17</f>
        <v>0</v>
      </c>
      <c r="J12" s="74">
        <f>'FM - HF'!I17</f>
        <v>66</v>
      </c>
      <c r="K12" s="75">
        <f t="shared" si="0"/>
        <v>14.333560804849427</v>
      </c>
      <c r="L12" s="75">
        <f t="shared" si="1"/>
        <v>14.145111599048617</v>
      </c>
    </row>
    <row r="13" spans="2:12" x14ac:dyDescent="0.35">
      <c r="B13" s="70">
        <v>24</v>
      </c>
      <c r="C13" s="74">
        <f>ROUND(0.5*('pop 2016'!I28+'pop 2017'!I29),0)</f>
        <v>365262</v>
      </c>
      <c r="D13" s="74">
        <f>ROUND(0.5*('pop 2016'!J28+'pop 2017'!J29),0)</f>
        <v>332746</v>
      </c>
      <c r="E13" s="74">
        <f>ROUND(0.5*('pop 2016'!L28+'pop 2017'!L29),0)</f>
        <v>110</v>
      </c>
      <c r="F13" s="74">
        <f>ROUND(0.5*('pop 2016'!M28+'pop 2017'!M29),0)</f>
        <v>1093</v>
      </c>
      <c r="G13" s="74">
        <f>'FM - HF'!F18</f>
        <v>6884</v>
      </c>
      <c r="H13" s="74">
        <f>'FM - HF'!G18</f>
        <v>6761</v>
      </c>
      <c r="I13" s="74">
        <f>'FM - HF'!H18</f>
        <v>3</v>
      </c>
      <c r="J13" s="74">
        <f>'FM - HF'!I18</f>
        <v>120</v>
      </c>
      <c r="K13" s="75">
        <f t="shared" si="0"/>
        <v>18.846745623689298</v>
      </c>
      <c r="L13" s="75">
        <f t="shared" si="1"/>
        <v>18.51000104034912</v>
      </c>
    </row>
    <row r="14" spans="2:12" x14ac:dyDescent="0.35">
      <c r="B14" s="70">
        <v>25</v>
      </c>
      <c r="C14" s="74">
        <f>ROUND(0.5*('pop 2016'!I29+'pop 2017'!I30),0)</f>
        <v>369686</v>
      </c>
      <c r="D14" s="74">
        <f>ROUND(0.5*('pop 2016'!J29+'pop 2017'!J30),0)</f>
        <v>325158</v>
      </c>
      <c r="E14" s="74">
        <f>ROUND(0.5*('pop 2016'!L29+'pop 2017'!L30),0)</f>
        <v>133</v>
      </c>
      <c r="F14" s="74">
        <f>ROUND(0.5*('pop 2016'!M29+'pop 2017'!M30),0)</f>
        <v>1895</v>
      </c>
      <c r="G14" s="74">
        <f>'FM - HF'!F19</f>
        <v>9106</v>
      </c>
      <c r="H14" s="74">
        <f>'FM - HF'!G19</f>
        <v>8943</v>
      </c>
      <c r="I14" s="74">
        <f>'FM - HF'!H19</f>
        <v>8</v>
      </c>
      <c r="J14" s="74">
        <f>'FM - HF'!I19</f>
        <v>155</v>
      </c>
      <c r="K14" s="75">
        <f t="shared" si="0"/>
        <v>24.631714482019877</v>
      </c>
      <c r="L14" s="75">
        <f t="shared" si="1"/>
        <v>24.19079975979615</v>
      </c>
    </row>
    <row r="15" spans="2:12" x14ac:dyDescent="0.35">
      <c r="B15" s="70">
        <v>26</v>
      </c>
      <c r="C15" s="74">
        <f>ROUND(0.5*('pop 2016'!I30+'pop 2017'!I31),0)</f>
        <v>377444</v>
      </c>
      <c r="D15" s="74">
        <f>ROUND(0.5*('pop 2016'!J30+'pop 2017'!J31),0)</f>
        <v>318258</v>
      </c>
      <c r="E15" s="74">
        <f>ROUND(0.5*('pop 2016'!L30+'pop 2017'!L31),0)</f>
        <v>217</v>
      </c>
      <c r="F15" s="74">
        <f>ROUND(0.5*('pop 2016'!M30+'pop 2017'!M31),0)</f>
        <v>2643</v>
      </c>
      <c r="G15" s="74">
        <f>'FM - HF'!F20</f>
        <v>10712</v>
      </c>
      <c r="H15" s="74">
        <f>'FM - HF'!G20</f>
        <v>10477</v>
      </c>
      <c r="I15" s="74">
        <f>'FM - HF'!H20</f>
        <v>6</v>
      </c>
      <c r="J15" s="74">
        <f>'FM - HF'!I20</f>
        <v>229</v>
      </c>
      <c r="K15" s="75">
        <f t="shared" si="0"/>
        <v>28.380369008382701</v>
      </c>
      <c r="L15" s="75">
        <f t="shared" si="1"/>
        <v>27.757760091563252</v>
      </c>
    </row>
    <row r="16" spans="2:12" x14ac:dyDescent="0.35">
      <c r="B16" s="70">
        <v>27</v>
      </c>
      <c r="C16" s="74">
        <f>ROUND(0.5*('pop 2016'!I31+'pop 2017'!I32),0)</f>
        <v>383747</v>
      </c>
      <c r="D16" s="74">
        <f>ROUND(0.5*('pop 2016'!J31+'pop 2017'!J32),0)</f>
        <v>308612</v>
      </c>
      <c r="E16" s="74">
        <f>ROUND(0.5*('pop 2016'!L31+'pop 2017'!L32),0)</f>
        <v>265</v>
      </c>
      <c r="F16" s="74">
        <f>ROUND(0.5*('pop 2016'!M31+'pop 2017'!M32),0)</f>
        <v>3800</v>
      </c>
      <c r="G16" s="74">
        <f>'FM - HF'!F21</f>
        <v>12354</v>
      </c>
      <c r="H16" s="74">
        <f>'FM - HF'!G21</f>
        <v>12073</v>
      </c>
      <c r="I16" s="74">
        <f>'FM - HF'!H21</f>
        <v>8</v>
      </c>
      <c r="J16" s="74">
        <f>'FM - HF'!I21</f>
        <v>273</v>
      </c>
      <c r="K16" s="75">
        <f t="shared" si="0"/>
        <v>32.193085548551522</v>
      </c>
      <c r="L16" s="75">
        <f t="shared" si="1"/>
        <v>31.460832267092641</v>
      </c>
    </row>
    <row r="17" spans="2:19" x14ac:dyDescent="0.35">
      <c r="B17" s="70">
        <v>28</v>
      </c>
      <c r="C17" s="74">
        <f>ROUND(0.5*('pop 2016'!I32+'pop 2017'!I33),0)</f>
        <v>388456</v>
      </c>
      <c r="D17" s="74">
        <f>ROUND(0.5*('pop 2016'!J32+'pop 2017'!J33),0)</f>
        <v>294423</v>
      </c>
      <c r="E17" s="74">
        <f>ROUND(0.5*('pop 2016'!L32+'pop 2017'!L33),0)</f>
        <v>380</v>
      </c>
      <c r="F17" s="74">
        <f>ROUND(0.5*('pop 2016'!M32+'pop 2017'!M33),0)</f>
        <v>5136</v>
      </c>
      <c r="G17" s="74">
        <f>'FM - HF'!F22</f>
        <v>12915</v>
      </c>
      <c r="H17" s="74">
        <f>'FM - HF'!G22</f>
        <v>12550</v>
      </c>
      <c r="I17" s="74">
        <f>'FM - HF'!H22</f>
        <v>4</v>
      </c>
      <c r="J17" s="74">
        <f>'FM - HF'!I22</f>
        <v>361</v>
      </c>
      <c r="K17" s="75">
        <f t="shared" si="0"/>
        <v>33.247008670222627</v>
      </c>
      <c r="L17" s="75">
        <f t="shared" si="1"/>
        <v>32.307391313301892</v>
      </c>
    </row>
    <row r="18" spans="2:19" x14ac:dyDescent="0.35">
      <c r="B18" s="70">
        <v>29</v>
      </c>
      <c r="C18" s="74">
        <f>ROUND(0.5*('pop 2016'!I33+'pop 2017'!I34),0)</f>
        <v>392378</v>
      </c>
      <c r="D18" s="74">
        <f>ROUND(0.5*('pop 2016'!J33+'pop 2017'!J34),0)</f>
        <v>280265</v>
      </c>
      <c r="E18" s="74">
        <f>ROUND(0.5*('pop 2016'!L33+'pop 2017'!L34),0)</f>
        <v>444</v>
      </c>
      <c r="F18" s="74">
        <f>ROUND(0.5*('pop 2016'!M33+'pop 2017'!M34),0)</f>
        <v>7162</v>
      </c>
      <c r="G18" s="74">
        <f>'FM - HF'!F23</f>
        <v>12650</v>
      </c>
      <c r="H18" s="74">
        <f>'FM - HF'!G23</f>
        <v>12173</v>
      </c>
      <c r="I18" s="74">
        <f>'FM - HF'!H23</f>
        <v>12</v>
      </c>
      <c r="J18" s="74">
        <f>'FM - HF'!I23</f>
        <v>465</v>
      </c>
      <c r="K18" s="75">
        <f t="shared" si="0"/>
        <v>32.239320247312541</v>
      </c>
      <c r="L18" s="75">
        <f t="shared" si="1"/>
        <v>31.023655760516643</v>
      </c>
    </row>
    <row r="19" spans="2:19" x14ac:dyDescent="0.35">
      <c r="B19" s="70">
        <v>30</v>
      </c>
      <c r="C19" s="74">
        <f>ROUND(0.5*('pop 2016'!I34+'pop 2017'!I35),0)</f>
        <v>401751</v>
      </c>
      <c r="D19" s="74">
        <f>ROUND(0.5*('pop 2016'!J34+'pop 2017'!J35),0)</f>
        <v>267417</v>
      </c>
      <c r="E19" s="74">
        <f>ROUND(0.5*('pop 2016'!L34+'pop 2017'!L35),0)</f>
        <v>410</v>
      </c>
      <c r="F19" s="74">
        <f>ROUND(0.5*('pop 2016'!M34+'pop 2017'!M35),0)</f>
        <v>9110</v>
      </c>
      <c r="G19" s="74">
        <f>'FM - HF'!F24</f>
        <v>12211</v>
      </c>
      <c r="H19" s="74">
        <f>'FM - HF'!G24</f>
        <v>11577</v>
      </c>
      <c r="I19" s="74">
        <f>'FM - HF'!H24</f>
        <v>9</v>
      </c>
      <c r="J19" s="74">
        <f>'FM - HF'!I24</f>
        <v>625</v>
      </c>
      <c r="K19" s="75">
        <f t="shared" si="0"/>
        <v>30.394448302555563</v>
      </c>
      <c r="L19" s="75">
        <f t="shared" si="1"/>
        <v>28.816356399859615</v>
      </c>
    </row>
    <row r="20" spans="2:19" x14ac:dyDescent="0.35">
      <c r="B20" s="70">
        <v>31</v>
      </c>
      <c r="C20" s="74">
        <f>ROUND(0.5*('pop 2016'!I35+'pop 2017'!I36),0)</f>
        <v>400572</v>
      </c>
      <c r="D20" s="74">
        <f>ROUND(0.5*('pop 2016'!J35+'pop 2017'!J36),0)</f>
        <v>251970</v>
      </c>
      <c r="E20" s="74">
        <f>ROUND(0.5*('pop 2016'!L35+'pop 2017'!L36),0)</f>
        <v>868</v>
      </c>
      <c r="F20" s="74">
        <f>ROUND(0.5*('pop 2016'!M35+'pop 2017'!M36),0)</f>
        <v>11276</v>
      </c>
      <c r="G20" s="74">
        <f>'FM - HF'!F25</f>
        <v>10978</v>
      </c>
      <c r="H20" s="74">
        <f>'FM - HF'!G25</f>
        <v>10323</v>
      </c>
      <c r="I20" s="74">
        <f>'FM - HF'!H25</f>
        <v>14</v>
      </c>
      <c r="J20" s="74">
        <f>'FM - HF'!I25</f>
        <v>641</v>
      </c>
      <c r="K20" s="75">
        <f t="shared" si="0"/>
        <v>27.405809692140238</v>
      </c>
      <c r="L20" s="75">
        <f t="shared" si="1"/>
        <v>25.770647973398042</v>
      </c>
    </row>
    <row r="21" spans="2:19" x14ac:dyDescent="0.35">
      <c r="B21" s="70">
        <v>32</v>
      </c>
      <c r="C21" s="74">
        <f>ROUND(0.5*('pop 2016'!I36+'pop 2017'!I37),0)</f>
        <v>398076</v>
      </c>
      <c r="D21" s="74">
        <f>ROUND(0.5*('pop 2016'!J36+'pop 2017'!J37),0)</f>
        <v>235148</v>
      </c>
      <c r="E21" s="74">
        <f>ROUND(0.5*('pop 2016'!L36+'pop 2017'!L37),0)</f>
        <v>860</v>
      </c>
      <c r="F21" s="74">
        <f>ROUND(0.5*('pop 2016'!M36+'pop 2017'!M37),0)</f>
        <v>12759</v>
      </c>
      <c r="G21" s="74">
        <f>'FM - HF'!F26</f>
        <v>9539</v>
      </c>
      <c r="H21" s="74">
        <f>'FM - HF'!G26</f>
        <v>8773</v>
      </c>
      <c r="I21" s="74">
        <f>'FM - HF'!H26</f>
        <v>14</v>
      </c>
      <c r="J21" s="74">
        <f>'FM - HF'!I26</f>
        <v>752</v>
      </c>
      <c r="K21" s="75">
        <f t="shared" si="0"/>
        <v>23.962760879831993</v>
      </c>
      <c r="L21" s="75">
        <f t="shared" si="1"/>
        <v>22.038505210060389</v>
      </c>
    </row>
    <row r="22" spans="2:19" x14ac:dyDescent="0.35">
      <c r="B22" s="70">
        <v>33</v>
      </c>
      <c r="C22" s="74">
        <f>ROUND(0.5*('pop 2016'!I37+'pop 2017'!I38),0)</f>
        <v>394237</v>
      </c>
      <c r="D22" s="74">
        <f>ROUND(0.5*('pop 2016'!J37+'pop 2017'!J38),0)</f>
        <v>221734</v>
      </c>
      <c r="E22" s="74">
        <f>ROUND(0.5*('pop 2016'!L37+'pop 2017'!L38),0)</f>
        <v>1113</v>
      </c>
      <c r="F22" s="74">
        <f>ROUND(0.5*('pop 2016'!M37+'pop 2017'!M38),0)</f>
        <v>14520</v>
      </c>
      <c r="G22" s="74">
        <f>'FM - HF'!F27</f>
        <v>8315</v>
      </c>
      <c r="H22" s="74">
        <f>'FM - HF'!G27</f>
        <v>7436</v>
      </c>
      <c r="I22" s="74">
        <f>'FM - HF'!H27</f>
        <v>13</v>
      </c>
      <c r="J22" s="74">
        <f>'FM - HF'!I27</f>
        <v>866</v>
      </c>
      <c r="K22" s="75">
        <f t="shared" si="0"/>
        <v>21.091373970479687</v>
      </c>
      <c r="L22" s="75">
        <f t="shared" si="1"/>
        <v>18.861750672818633</v>
      </c>
    </row>
    <row r="23" spans="2:19" x14ac:dyDescent="0.35">
      <c r="B23" s="70">
        <v>34</v>
      </c>
      <c r="C23" s="74">
        <f>ROUND(0.5*('pop 2016'!I38+'pop 2017'!I39),0)</f>
        <v>418483</v>
      </c>
      <c r="D23" s="74">
        <f>ROUND(0.5*('pop 2016'!J38+'pop 2017'!J39),0)</f>
        <v>226578</v>
      </c>
      <c r="E23" s="74">
        <f>ROUND(0.5*('pop 2016'!L38+'pop 2017'!L39),0)</f>
        <v>1180</v>
      </c>
      <c r="F23" s="74">
        <f>ROUND(0.5*('pop 2016'!M38+'pop 2017'!M39),0)</f>
        <v>19966</v>
      </c>
      <c r="G23" s="74">
        <f>'FM - HF'!F28</f>
        <v>7816</v>
      </c>
      <c r="H23" s="74">
        <f>'FM - HF'!G28</f>
        <v>6847</v>
      </c>
      <c r="I23" s="74">
        <f>'FM - HF'!H28</f>
        <v>24</v>
      </c>
      <c r="J23" s="74">
        <f>'FM - HF'!I28</f>
        <v>945</v>
      </c>
      <c r="K23" s="75">
        <f t="shared" si="0"/>
        <v>18.67698329442295</v>
      </c>
      <c r="L23" s="75">
        <f t="shared" si="1"/>
        <v>16.361477049246922</v>
      </c>
    </row>
    <row r="24" spans="2:19" x14ac:dyDescent="0.35">
      <c r="B24" s="70">
        <v>35</v>
      </c>
      <c r="C24" s="74">
        <f>ROUND(0.5*('pop 2016'!I39+'pop 2017'!I40),0)</f>
        <v>423162</v>
      </c>
      <c r="D24" s="74">
        <f>ROUND(0.5*('pop 2016'!J39+'pop 2017'!J40),0)</f>
        <v>217075</v>
      </c>
      <c r="E24" s="74">
        <f>ROUND(0.5*('pop 2016'!L39+'pop 2017'!L40),0)</f>
        <v>1169</v>
      </c>
      <c r="F24" s="74">
        <f>ROUND(0.5*('pop 2016'!M39+'pop 2017'!M40),0)</f>
        <v>23950</v>
      </c>
      <c r="G24" s="74">
        <f>'FM - HF'!F29</f>
        <v>7337</v>
      </c>
      <c r="H24" s="74">
        <f>'FM - HF'!G29</f>
        <v>6350</v>
      </c>
      <c r="I24" s="74">
        <f>'FM - HF'!H29</f>
        <v>25</v>
      </c>
      <c r="J24" s="74">
        <f>'FM - HF'!I29</f>
        <v>962</v>
      </c>
      <c r="K24" s="75">
        <f t="shared" si="0"/>
        <v>17.338513382581613</v>
      </c>
      <c r="L24" s="75">
        <f t="shared" si="1"/>
        <v>15.006073324164268</v>
      </c>
    </row>
    <row r="25" spans="2:19" x14ac:dyDescent="0.35">
      <c r="B25" s="70">
        <v>36</v>
      </c>
      <c r="C25" s="74">
        <f>ROUND(0.5*('pop 2016'!I40+'pop 2017'!I41),0)</f>
        <v>428824</v>
      </c>
      <c r="D25" s="74">
        <f>ROUND(0.5*('pop 2016'!J40+'pop 2017'!J41),0)</f>
        <v>207486</v>
      </c>
      <c r="E25" s="74">
        <f>ROUND(0.5*('pop 2016'!L40+'pop 2017'!L41),0)</f>
        <v>1375</v>
      </c>
      <c r="F25" s="74">
        <f>ROUND(0.5*('pop 2016'!M40+'pop 2017'!M41),0)</f>
        <v>28752</v>
      </c>
      <c r="G25" s="74">
        <f>'FM - HF'!F30</f>
        <v>6722</v>
      </c>
      <c r="H25" s="74">
        <f>'FM - HF'!G30</f>
        <v>5537</v>
      </c>
      <c r="I25" s="74">
        <f>'FM - HF'!H30</f>
        <v>29</v>
      </c>
      <c r="J25" s="74">
        <f>'FM - HF'!I30</f>
        <v>1156</v>
      </c>
      <c r="K25" s="75">
        <f t="shared" si="0"/>
        <v>15.675428614070109</v>
      </c>
      <c r="L25" s="75">
        <f t="shared" si="1"/>
        <v>12.912057160979796</v>
      </c>
    </row>
    <row r="26" spans="2:19" x14ac:dyDescent="0.35">
      <c r="B26" s="70">
        <v>37</v>
      </c>
      <c r="C26" s="74">
        <f>ROUND(0.5*('pop 2016'!I41+'pop 2017'!I42),0)</f>
        <v>406617</v>
      </c>
      <c r="D26" s="74">
        <f>ROUND(0.5*('pop 2016'!J41+'pop 2017'!J42),0)</f>
        <v>187870</v>
      </c>
      <c r="E26" s="74">
        <f>ROUND(0.5*('pop 2016'!L41+'pop 2017'!L42),0)</f>
        <v>1598</v>
      </c>
      <c r="F26" s="74">
        <f>ROUND(0.5*('pop 2016'!M41+'pop 2017'!M42),0)</f>
        <v>29217</v>
      </c>
      <c r="G26" s="74">
        <f>'FM - HF'!F31</f>
        <v>5817</v>
      </c>
      <c r="H26" s="74">
        <f>'FM - HF'!G31</f>
        <v>4660</v>
      </c>
      <c r="I26" s="74">
        <f>'FM - HF'!H31</f>
        <v>35</v>
      </c>
      <c r="J26" s="74">
        <f>'FM - HF'!I31</f>
        <v>1122</v>
      </c>
      <c r="K26" s="75">
        <f t="shared" si="0"/>
        <v>14.305845549989302</v>
      </c>
      <c r="L26" s="75">
        <f t="shared" si="1"/>
        <v>11.460416067208207</v>
      </c>
    </row>
    <row r="27" spans="2:19" x14ac:dyDescent="0.35">
      <c r="B27" s="70">
        <v>38</v>
      </c>
      <c r="C27" s="74">
        <f>ROUND(0.5*('pop 2016'!I42+'pop 2017'!I43),0)</f>
        <v>397455</v>
      </c>
      <c r="D27" s="74">
        <f>ROUND(0.5*('pop 2016'!J42+'pop 2017'!J43),0)</f>
        <v>174986</v>
      </c>
      <c r="E27" s="74">
        <f>ROUND(0.5*('pop 2016'!L42+'pop 2017'!L43),0)</f>
        <v>1528</v>
      </c>
      <c r="F27" s="74">
        <f>ROUND(0.5*('pop 2016'!M42+'pop 2017'!M43),0)</f>
        <v>30508</v>
      </c>
      <c r="G27" s="74">
        <f>'FM - HF'!F32</f>
        <v>4984</v>
      </c>
      <c r="H27" s="74">
        <f>'FM - HF'!G32</f>
        <v>3849</v>
      </c>
      <c r="I27" s="74">
        <f>'FM - HF'!H32</f>
        <v>32</v>
      </c>
      <c r="J27" s="74">
        <f>'FM - HF'!I32</f>
        <v>1103</v>
      </c>
      <c r="K27" s="75">
        <f t="shared" si="0"/>
        <v>12.539784378105697</v>
      </c>
      <c r="L27" s="75">
        <f t="shared" si="1"/>
        <v>9.6841151828508885</v>
      </c>
    </row>
    <row r="28" spans="2:19" x14ac:dyDescent="0.35">
      <c r="B28" s="70">
        <v>39</v>
      </c>
      <c r="C28" s="74">
        <f>ROUND(0.5*('pop 2016'!I43+'pop 2017'!I44),0)</f>
        <v>397788</v>
      </c>
      <c r="D28" s="74">
        <f>ROUND(0.5*('pop 2016'!J43+'pop 2017'!J44),0)</f>
        <v>168005</v>
      </c>
      <c r="E28" s="74">
        <f>ROUND(0.5*('pop 2016'!L43+'pop 2017'!L44),0)</f>
        <v>1729</v>
      </c>
      <c r="F28" s="74">
        <f>ROUND(0.5*('pop 2016'!M43+'pop 2017'!M44),0)</f>
        <v>30690</v>
      </c>
      <c r="G28" s="74">
        <f>'FM - HF'!F33</f>
        <v>4704</v>
      </c>
      <c r="H28" s="74">
        <f>'FM - HF'!G33</f>
        <v>3483</v>
      </c>
      <c r="I28" s="74">
        <f>'FM - HF'!H33</f>
        <v>31</v>
      </c>
      <c r="J28" s="74">
        <f>'FM - HF'!I33</f>
        <v>1190</v>
      </c>
      <c r="K28" s="75">
        <f t="shared" si="0"/>
        <v>11.825394431204561</v>
      </c>
      <c r="L28" s="75">
        <f t="shared" si="1"/>
        <v>8.7559202389212345</v>
      </c>
    </row>
    <row r="29" spans="2:19" x14ac:dyDescent="0.35">
      <c r="B29" s="70">
        <v>40</v>
      </c>
      <c r="C29" s="74">
        <f>ROUND(0.5*('pop 2016'!I44+'pop 2017'!I45),0)</f>
        <v>389301</v>
      </c>
      <c r="D29" s="74">
        <f>ROUND(0.5*('pop 2016'!J44+'pop 2017'!J45),0)</f>
        <v>155820</v>
      </c>
      <c r="E29" s="74">
        <f>ROUND(0.5*('pop 2016'!L44+'pop 2017'!L45),0)</f>
        <v>1964</v>
      </c>
      <c r="F29" s="74">
        <f>ROUND(0.5*('pop 2016'!M44+'pop 2017'!M45),0)</f>
        <v>32863</v>
      </c>
      <c r="G29" s="74">
        <f>'FM - HF'!F34</f>
        <v>4858</v>
      </c>
      <c r="H29" s="74">
        <f>'FM - HF'!G34</f>
        <v>3633</v>
      </c>
      <c r="I29" s="74">
        <f>'FM - HF'!H34</f>
        <v>46</v>
      </c>
      <c r="J29" s="74">
        <f>'FM - HF'!I34</f>
        <v>1179</v>
      </c>
      <c r="K29" s="75">
        <f t="shared" si="0"/>
        <v>12.478776062738087</v>
      </c>
      <c r="L29" s="75">
        <f t="shared" si="1"/>
        <v>9.3321106290505291</v>
      </c>
      <c r="R29" s="80" t="s">
        <v>113</v>
      </c>
      <c r="S29" s="62">
        <f>SUMPRODUCT(B4:B38,K4:K38)/K39</f>
        <v>31.941189287927354</v>
      </c>
    </row>
    <row r="30" spans="2:19" x14ac:dyDescent="0.35">
      <c r="B30" s="70">
        <v>41</v>
      </c>
      <c r="C30" s="74">
        <f>ROUND(0.5*('pop 2016'!I45+'pop 2017'!I46),0)</f>
        <v>399349</v>
      </c>
      <c r="D30" s="74">
        <f>ROUND(0.5*('pop 2016'!J45+'pop 2017'!J46),0)</f>
        <v>153028</v>
      </c>
      <c r="E30" s="74">
        <f>ROUND(0.5*('pop 2016'!L45+'pop 2017'!L46),0)</f>
        <v>2224</v>
      </c>
      <c r="F30" s="74">
        <f>ROUND(0.5*('pop 2016'!M45+'pop 2017'!M46),0)</f>
        <v>37905</v>
      </c>
      <c r="G30" s="74">
        <f>'FM - HF'!F35</f>
        <v>4018</v>
      </c>
      <c r="H30" s="74">
        <f>'FM - HF'!G35</f>
        <v>2843</v>
      </c>
      <c r="I30" s="74">
        <f>'FM - HF'!H35</f>
        <v>43</v>
      </c>
      <c r="J30" s="74">
        <f>'FM - HF'!I35</f>
        <v>1132</v>
      </c>
      <c r="K30" s="75">
        <f t="shared" si="0"/>
        <v>10.061374887629617</v>
      </c>
      <c r="L30" s="75">
        <f t="shared" si="1"/>
        <v>7.1190863129743658</v>
      </c>
      <c r="R30" s="80" t="s">
        <v>114</v>
      </c>
      <c r="S30" s="62">
        <f>SUMPRODUCT(B4:B38,L4:L38)/L39</f>
        <v>30.918602984244174</v>
      </c>
    </row>
    <row r="31" spans="2:19" x14ac:dyDescent="0.35">
      <c r="B31" s="70">
        <v>42</v>
      </c>
      <c r="C31" s="74">
        <f>ROUND(0.5*('pop 2016'!I46+'pop 2017'!I47),0)</f>
        <v>420617</v>
      </c>
      <c r="D31" s="74">
        <f>ROUND(0.5*('pop 2016'!J46+'pop 2017'!J47),0)</f>
        <v>155098</v>
      </c>
      <c r="E31" s="74">
        <f>ROUND(0.5*('pop 2016'!L46+'pop 2017'!L47),0)</f>
        <v>2960</v>
      </c>
      <c r="F31" s="74">
        <f>ROUND(0.5*('pop 2016'!M46+'pop 2017'!M47),0)</f>
        <v>43970</v>
      </c>
      <c r="G31" s="74">
        <f>'FM - HF'!F36</f>
        <v>3772</v>
      </c>
      <c r="H31" s="74">
        <f>'FM - HF'!G36</f>
        <v>2462</v>
      </c>
      <c r="I31" s="74">
        <f>'FM - HF'!H36</f>
        <v>54</v>
      </c>
      <c r="J31" s="74">
        <f>'FM - HF'!I36</f>
        <v>1256</v>
      </c>
      <c r="K31" s="75">
        <f t="shared" si="0"/>
        <v>8.9677782876108196</v>
      </c>
      <c r="L31" s="75">
        <f t="shared" si="1"/>
        <v>5.8533059766961388</v>
      </c>
      <c r="R31" s="80" t="s">
        <v>110</v>
      </c>
      <c r="S31" s="62">
        <f>AVERAGE(K4:K38)</f>
        <v>13.800158291478285</v>
      </c>
    </row>
    <row r="32" spans="2:19" x14ac:dyDescent="0.35">
      <c r="B32" s="70">
        <v>43</v>
      </c>
      <c r="C32" s="74">
        <f>ROUND(0.5*('pop 2016'!I47+'pop 2017'!I48),0)</f>
        <v>444954</v>
      </c>
      <c r="D32" s="74">
        <f>ROUND(0.5*('pop 2016'!J47+'pop 2017'!J48),0)</f>
        <v>156282</v>
      </c>
      <c r="E32" s="74">
        <f>ROUND(0.5*('pop 2016'!L47+'pop 2017'!L48),0)</f>
        <v>3644</v>
      </c>
      <c r="F32" s="74">
        <f>ROUND(0.5*('pop 2016'!M47+'pop 2017'!M48),0)</f>
        <v>50986</v>
      </c>
      <c r="G32" s="74">
        <f>'FM - HF'!F37</f>
        <v>3734</v>
      </c>
      <c r="H32" s="74">
        <f>'FM - HF'!G37</f>
        <v>2382</v>
      </c>
      <c r="I32" s="74">
        <f>'FM - HF'!H37</f>
        <v>59</v>
      </c>
      <c r="J32" s="74">
        <f>'FM - HF'!I37</f>
        <v>1293</v>
      </c>
      <c r="K32" s="75">
        <f t="shared" si="0"/>
        <v>8.3918787110577728</v>
      </c>
      <c r="L32" s="75">
        <f t="shared" si="1"/>
        <v>5.3533623700427464</v>
      </c>
      <c r="R32" s="80" t="s">
        <v>111</v>
      </c>
      <c r="S32" s="62">
        <f>AVERAGE(L4:L38)</f>
        <v>12.123190535930123</v>
      </c>
    </row>
    <row r="33" spans="2:19" x14ac:dyDescent="0.35">
      <c r="B33" s="70">
        <v>44</v>
      </c>
      <c r="C33" s="74">
        <f>ROUND(0.5*('pop 2016'!I48+'pop 2017'!I49),0)</f>
        <v>453969</v>
      </c>
      <c r="D33" s="74">
        <f>ROUND(0.5*('pop 2016'!J48+'pop 2017'!J49),0)</f>
        <v>152227</v>
      </c>
      <c r="E33" s="74">
        <f>ROUND(0.5*('pop 2016'!L48+'pop 2017'!L49),0)</f>
        <v>4685</v>
      </c>
      <c r="F33" s="74">
        <f>ROUND(0.5*('pop 2016'!M48+'pop 2017'!M49),0)</f>
        <v>56438</v>
      </c>
      <c r="G33" s="74">
        <f>'FM - HF'!F38</f>
        <v>3581</v>
      </c>
      <c r="H33" s="74">
        <f>'FM - HF'!G38</f>
        <v>2231</v>
      </c>
      <c r="I33" s="74">
        <f>'FM - HF'!H38</f>
        <v>55</v>
      </c>
      <c r="J33" s="74">
        <f>'FM - HF'!I38</f>
        <v>1295</v>
      </c>
      <c r="K33" s="75">
        <f t="shared" si="0"/>
        <v>7.8882038200846312</v>
      </c>
      <c r="L33" s="75">
        <f t="shared" si="1"/>
        <v>4.9144324832752897</v>
      </c>
      <c r="R33" t="s">
        <v>108</v>
      </c>
      <c r="S33" s="62">
        <f>SUM(K4:K38)</f>
        <v>483.00554020173996</v>
      </c>
    </row>
    <row r="34" spans="2:19" x14ac:dyDescent="0.35">
      <c r="B34" s="70">
        <v>45</v>
      </c>
      <c r="C34" s="74">
        <f>ROUND(0.5*('pop 2016'!I49+'pop 2017'!I50),0)</f>
        <v>450853</v>
      </c>
      <c r="D34" s="74">
        <f>ROUND(0.5*('pop 2016'!J49+'pop 2017'!J50),0)</f>
        <v>142679</v>
      </c>
      <c r="E34" s="74">
        <f>ROUND(0.5*('pop 2016'!L49+'pop 2017'!L50),0)</f>
        <v>5499</v>
      </c>
      <c r="F34" s="74">
        <f>ROUND(0.5*('pop 2016'!M49+'pop 2017'!M50),0)</f>
        <v>60918</v>
      </c>
      <c r="G34" s="74">
        <f>'FM - HF'!F39</f>
        <v>3305</v>
      </c>
      <c r="H34" s="74">
        <f>'FM - HF'!G39</f>
        <v>1944</v>
      </c>
      <c r="I34" s="74">
        <f>'FM - HF'!H39</f>
        <v>64</v>
      </c>
      <c r="J34" s="74">
        <f>'FM - HF'!I39</f>
        <v>1297</v>
      </c>
      <c r="K34" s="75">
        <f t="shared" si="0"/>
        <v>7.3305489815971061</v>
      </c>
      <c r="L34" s="75">
        <f t="shared" si="1"/>
        <v>4.3118266929575713</v>
      </c>
      <c r="R34" t="s">
        <v>109</v>
      </c>
      <c r="S34" s="62">
        <f>SUM(L4:L38)</f>
        <v>424.31166875755429</v>
      </c>
    </row>
    <row r="35" spans="2:19" x14ac:dyDescent="0.35">
      <c r="B35" s="70">
        <v>46</v>
      </c>
      <c r="C35" s="74">
        <f>ROUND(0.5*('pop 2016'!I50+'pop 2017'!I51),0)</f>
        <v>442622</v>
      </c>
      <c r="D35" s="74">
        <f>ROUND(0.5*('pop 2016'!J50+'pop 2017'!J51),0)</f>
        <v>136070</v>
      </c>
      <c r="E35" s="74">
        <f>ROUND(0.5*('pop 2016'!L50+'pop 2017'!L51),0)</f>
        <v>6257</v>
      </c>
      <c r="F35" s="74">
        <f>ROUND(0.5*('pop 2016'!M50+'pop 2017'!M51),0)</f>
        <v>61523</v>
      </c>
      <c r="G35" s="74">
        <f>'FM - HF'!F40</f>
        <v>2999</v>
      </c>
      <c r="H35" s="74">
        <f>'FM - HF'!G40</f>
        <v>1622</v>
      </c>
      <c r="I35" s="74">
        <f>'FM - HF'!H40</f>
        <v>55</v>
      </c>
      <c r="J35" s="74">
        <f>'FM - HF'!I40</f>
        <v>1322</v>
      </c>
      <c r="K35" s="75">
        <f t="shared" si="0"/>
        <v>6.7755330733673427</v>
      </c>
      <c r="L35" s="75">
        <f t="shared" si="1"/>
        <v>3.6645263904640979</v>
      </c>
    </row>
    <row r="36" spans="2:19" x14ac:dyDescent="0.35">
      <c r="B36" s="70">
        <v>47</v>
      </c>
      <c r="C36" s="74">
        <f>ROUND(0.5*('pop 2016'!I51+'pop 2017'!I52),0)</f>
        <v>438108</v>
      </c>
      <c r="D36" s="74">
        <f>ROUND(0.5*('pop 2016'!J51+'pop 2017'!J52),0)</f>
        <v>128098</v>
      </c>
      <c r="E36" s="74">
        <f>ROUND(0.5*('pop 2016'!L51+'pop 2017'!L52),0)</f>
        <v>7261</v>
      </c>
      <c r="F36" s="74">
        <f>ROUND(0.5*('pop 2016'!M51+'pop 2017'!M52),0)</f>
        <v>63563</v>
      </c>
      <c r="G36" s="74">
        <f>'FM - HF'!F41</f>
        <v>2835</v>
      </c>
      <c r="H36" s="74">
        <f>'FM - HF'!G41</f>
        <v>1453</v>
      </c>
      <c r="I36" s="74">
        <f>'FM - HF'!H41</f>
        <v>65</v>
      </c>
      <c r="J36" s="74">
        <f>'FM - HF'!I41</f>
        <v>1317</v>
      </c>
      <c r="K36" s="75">
        <f t="shared" si="0"/>
        <v>6.4710071489221832</v>
      </c>
      <c r="L36" s="75">
        <f t="shared" si="1"/>
        <v>3.3165338227103818</v>
      </c>
    </row>
    <row r="37" spans="2:19" x14ac:dyDescent="0.35">
      <c r="B37" s="70">
        <v>48</v>
      </c>
      <c r="C37" s="74">
        <f>ROUND(0.5*('pop 2016'!I52+'pop 2017'!I53),0)</f>
        <v>435221</v>
      </c>
      <c r="D37" s="74">
        <f>ROUND(0.5*('pop 2016'!J52+'pop 2017'!J53),0)</f>
        <v>123722</v>
      </c>
      <c r="E37" s="74">
        <f>ROUND(0.5*('pop 2016'!L52+'pop 2017'!L53),0)</f>
        <v>8331</v>
      </c>
      <c r="F37" s="74">
        <f>ROUND(0.5*('pop 2016'!M52+'pop 2017'!M53),0)</f>
        <v>64620</v>
      </c>
      <c r="G37" s="74">
        <f>'FM - HF'!F42</f>
        <v>2641</v>
      </c>
      <c r="H37" s="74">
        <f>'FM - HF'!G42</f>
        <v>1343</v>
      </c>
      <c r="I37" s="74">
        <f>'FM - HF'!H42</f>
        <v>67</v>
      </c>
      <c r="J37" s="74">
        <f>'FM - HF'!I42</f>
        <v>1231</v>
      </c>
      <c r="K37" s="75">
        <f t="shared" si="0"/>
        <v>6.0681814526413014</v>
      </c>
      <c r="L37" s="75">
        <f t="shared" si="1"/>
        <v>3.0857885993552703</v>
      </c>
      <c r="R37" s="80" t="s">
        <v>112</v>
      </c>
      <c r="S37" s="61">
        <f>SUMPRODUCT(B4:B38,G4:G38)/G39</f>
        <v>32.302443556047308</v>
      </c>
    </row>
    <row r="38" spans="2:19" x14ac:dyDescent="0.35">
      <c r="B38" s="71">
        <v>49</v>
      </c>
      <c r="C38" s="76">
        <f>ROUND(0.5*('pop 2016'!I53+'pop 2017'!I54),0)</f>
        <v>432904</v>
      </c>
      <c r="D38" s="76">
        <f>ROUND(0.5*('pop 2016'!J53+'pop 2017'!J54),0)</f>
        <v>116343</v>
      </c>
      <c r="E38" s="76">
        <f>ROUND(0.5*('pop 2016'!L53+'pop 2017'!L54),0)</f>
        <v>10277</v>
      </c>
      <c r="F38" s="76">
        <f>ROUND(0.5*('pop 2016'!M53+'pop 2017'!M54),0)</f>
        <v>67364</v>
      </c>
      <c r="G38" s="76">
        <f>'FM - HF'!F43</f>
        <v>2593</v>
      </c>
      <c r="H38" s="76">
        <f>'FM - HF'!G43</f>
        <v>1279</v>
      </c>
      <c r="I38" s="76">
        <f>'FM - HF'!H43</f>
        <v>80</v>
      </c>
      <c r="J38" s="76">
        <f>'FM - HF'!I43</f>
        <v>1234</v>
      </c>
      <c r="K38" s="77">
        <f t="shared" si="0"/>
        <v>5.9897806442074915</v>
      </c>
      <c r="L38" s="77">
        <f t="shared" si="1"/>
        <v>2.9544656552030011</v>
      </c>
      <c r="R38" s="80" t="s">
        <v>115</v>
      </c>
      <c r="S38" s="61">
        <f>SUMPRODUCT(B4:B38,H4:H38)/H39</f>
        <v>31.233151816168991</v>
      </c>
    </row>
    <row r="39" spans="2:19" x14ac:dyDescent="0.35">
      <c r="C39" s="60">
        <f>SUM(C4:C38)</f>
        <v>14007073</v>
      </c>
      <c r="D39" s="60">
        <f t="shared" ref="D39:L39" si="2">SUM(D4:D38)</f>
        <v>8735777</v>
      </c>
      <c r="E39" s="60">
        <f t="shared" si="2"/>
        <v>67034</v>
      </c>
      <c r="F39" s="60">
        <f t="shared" si="2"/>
        <v>773578</v>
      </c>
      <c r="G39" s="60">
        <f t="shared" si="2"/>
        <v>191606</v>
      </c>
      <c r="H39" s="60">
        <f t="shared" si="2"/>
        <v>167110</v>
      </c>
      <c r="I39" s="60">
        <f t="shared" si="2"/>
        <v>856</v>
      </c>
      <c r="J39" s="60">
        <f t="shared" si="2"/>
        <v>23640</v>
      </c>
      <c r="K39" s="60">
        <f t="shared" si="2"/>
        <v>483.00554020173996</v>
      </c>
      <c r="L39" s="60">
        <f t="shared" si="2"/>
        <v>424.31166875755429</v>
      </c>
    </row>
    <row r="41" spans="2:19" x14ac:dyDescent="0.35">
      <c r="C41" t="s">
        <v>120</v>
      </c>
      <c r="G41" t="s">
        <v>122</v>
      </c>
      <c r="K41" t="s">
        <v>119</v>
      </c>
    </row>
    <row r="42" spans="2:19" x14ac:dyDescent="0.35">
      <c r="C42" t="s">
        <v>121</v>
      </c>
    </row>
    <row r="43" spans="2:19" x14ac:dyDescent="0.35">
      <c r="C43" t="s">
        <v>127</v>
      </c>
    </row>
  </sheetData>
  <mergeCells count="2">
    <mergeCell ref="C2:F2"/>
    <mergeCell ref="K2:L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pop 2016</vt:lpstr>
      <vt:lpstr>pop 2017</vt:lpstr>
      <vt:lpstr>FM - HF</vt:lpstr>
      <vt:lpstr>FM - HH-FF</vt:lpstr>
      <vt:lpstr>Calculs Age révolu</vt:lpstr>
      <vt:lpstr>Calculs Age atteint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Avdeev</dc:creator>
  <cp:lastModifiedBy>Alexandre Avdeev</cp:lastModifiedBy>
  <dcterms:created xsi:type="dcterms:W3CDTF">2022-03-06T19:48:53Z</dcterms:created>
  <dcterms:modified xsi:type="dcterms:W3CDTF">2022-03-06T21:43:14Z</dcterms:modified>
</cp:coreProperties>
</file>