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f2a27204185849b2/Documents/Thèse/ATER paris 1/TD Statistiques et informatique L3 sciences sociales/Séance 14 décembre/"/>
    </mc:Choice>
  </mc:AlternateContent>
  <xr:revisionPtr revIDLastSave="16" documentId="8_{A38B52F5-3C9F-47A8-AED4-FC6970296E2F}" xr6:coauthVersionLast="47" xr6:coauthVersionMax="47" xr10:uidLastSave="{0134E3BF-AB95-4C61-A9FA-F66EB3029BBF}"/>
  <bookViews>
    <workbookView xWindow="-110" yWindow="-110" windowWidth="19420" windowHeight="10300" activeTab="1" xr2:uid="{BA783DC3-1E93-4BD4-A1D8-E6FAEBB38DD2}"/>
  </bookViews>
  <sheets>
    <sheet name="Table001 (Page 1)" sheetId="2" r:id="rId1"/>
    <sheet name="Feuil1" sheetId="1" r:id="rId2"/>
  </sheets>
  <definedNames>
    <definedName name="DonnéesExternes_1" localSheetId="0" hidden="1">'Table001 (Page 1)'!$A$1:$E$4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6" i="1" l="1"/>
  <c r="C47" i="1"/>
  <c r="C46" i="1"/>
  <c r="F43" i="1"/>
  <c r="F42" i="1"/>
  <c r="F41" i="1"/>
  <c r="C42" i="1"/>
  <c r="D42" i="1"/>
  <c r="E42" i="1"/>
  <c r="D41" i="1"/>
  <c r="E41" i="1"/>
  <c r="C41" i="1"/>
  <c r="C37" i="1"/>
  <c r="C38" i="1"/>
  <c r="C35" i="1"/>
  <c r="D35" i="1"/>
  <c r="E35" i="1"/>
  <c r="D34" i="1"/>
  <c r="E34" i="1"/>
  <c r="C34" i="1"/>
  <c r="F31" i="1"/>
  <c r="F30" i="1"/>
  <c r="F29" i="1"/>
  <c r="C30" i="1"/>
  <c r="D30" i="1"/>
  <c r="E30" i="1"/>
  <c r="D29" i="1"/>
  <c r="E29" i="1"/>
  <c r="C29" i="1"/>
  <c r="E25" i="1"/>
  <c r="D25" i="1"/>
  <c r="C25" i="1"/>
  <c r="E26" i="1"/>
  <c r="D26" i="1"/>
  <c r="C26" i="1"/>
  <c r="C22" i="1" l="1"/>
  <c r="F19" i="1"/>
  <c r="F18" i="1"/>
  <c r="C19" i="1"/>
  <c r="D19" i="1"/>
  <c r="E19" i="1"/>
  <c r="C20" i="1"/>
  <c r="D20" i="1"/>
  <c r="E20" i="1"/>
  <c r="D18" i="1"/>
  <c r="E18" i="1"/>
  <c r="C18" i="1"/>
  <c r="E14" i="1"/>
  <c r="E15" i="1"/>
  <c r="E13" i="1"/>
  <c r="D14" i="1"/>
  <c r="D15" i="1"/>
  <c r="D13" i="1"/>
  <c r="C14" i="1"/>
  <c r="C15" i="1"/>
  <c r="C13" i="1"/>
  <c r="F9" i="1"/>
  <c r="F10" i="1"/>
  <c r="F8" i="1"/>
  <c r="C9" i="1"/>
  <c r="D9" i="1"/>
  <c r="E9" i="1"/>
  <c r="C10" i="1"/>
  <c r="D10" i="1"/>
  <c r="E10" i="1"/>
  <c r="D8" i="1"/>
  <c r="E8" i="1"/>
  <c r="C8" i="1"/>
  <c r="F15" i="1" l="1"/>
  <c r="F14" i="1"/>
  <c r="F13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B954D28-CB0C-4915-A89E-309A9EF2C216}" keepAlive="1" name="Requête - Table001 (Page 1)" description="Connexion à la requête « Table001 (Page 1) » dans le classeur." type="5" refreshedVersion="8" background="1" saveData="1">
    <dbPr connection="Provider=Microsoft.Mashup.OleDb.1;Data Source=$Workbook$;Location=&quot;Table001 (Page 1)&quot;;Extended Properties=&quot;&quot;" command="SELECT * FROM [Table001 (Page 1)]"/>
  </connection>
</connections>
</file>

<file path=xl/sharedStrings.xml><?xml version="1.0" encoding="utf-8"?>
<sst xmlns="http://schemas.openxmlformats.org/spreadsheetml/2006/main" count="28" uniqueCount="20">
  <si>
    <t>Column1</t>
  </si>
  <si>
    <t>Actuellement
mobiles</t>
  </si>
  <si>
    <t>Mobiles
par le passé</t>
  </si>
  <si>
    <t>Jamais
mobiles</t>
  </si>
  <si>
    <t>Total</t>
  </si>
  <si>
    <t>Niveau lycée ou
inférieur</t>
  </si>
  <si>
    <t>Niveau enseignement
supérieur</t>
  </si>
  <si>
    <t>Ensemble</t>
  </si>
  <si>
    <t>% en ligne</t>
  </si>
  <si>
    <t>Effectifs à l'indépendance</t>
  </si>
  <si>
    <t>Ecart à l'indépendance</t>
  </si>
  <si>
    <t>Somme des écarts positifs</t>
  </si>
  <si>
    <t>Ecart maximum disposition</t>
  </si>
  <si>
    <t>Ecart maximum effectifs</t>
  </si>
  <si>
    <t>Ecart maximum effectif obs - ecart max</t>
  </si>
  <si>
    <t>Somme écart positif max</t>
  </si>
  <si>
    <t>PEM %</t>
  </si>
  <si>
    <t>Khi2</t>
  </si>
  <si>
    <t>V de Cramer</t>
  </si>
  <si>
    <t>Degrès de liberté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</si>
</sst>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0.0"/>
  </numFmts>
  <fonts count="1" x14ac:knownFonts="1">
    <font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NumberFormat="1"/>
    <xf numFmtId="167" fontId="0" fillId="0" borderId="0" xfId="0" applyNumberFormat="1"/>
    <xf numFmtId="1" fontId="0" fillId="0" borderId="0" xfId="0" applyNumberFormat="1"/>
    <xf numFmtId="0" fontId="0" fillId="2" borderId="0" xfId="0" applyFill="1"/>
  </cellXfs>
  <cellStyles count="1">
    <cellStyle name="Normal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onnéesExternes_1" connectionId="1" xr16:uid="{5ABB7953-B47A-403C-AF4E-C13B500C55FE}" autoFormatId="16" applyNumberFormats="0" applyBorderFormats="0" applyFontFormats="0" applyPatternFormats="0" applyAlignmentFormats="0" applyWidthHeightFormats="0">
  <queryTableRefresh nextId="6">
    <queryTableFields count="5">
      <queryTableField id="1" name="Column1" tableColumnId="1"/>
      <queryTableField id="2" name="Actuellement_x000a_mobiles" tableColumnId="2"/>
      <queryTableField id="3" name="Mobiles_x000a_par le passé" tableColumnId="3"/>
      <queryTableField id="4" name="Jamais_x000a_mobiles" tableColumnId="4"/>
      <queryTableField id="5" name="Total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51DB528-7E76-4D0A-98EA-2CA409D8F340}" name="Table001__Page_1" displayName="Table001__Page_1" ref="A1:E4" tableType="queryTable" totalsRowShown="0">
  <autoFilter ref="A1:E4" xr:uid="{251DB528-7E76-4D0A-98EA-2CA409D8F340}"/>
  <tableColumns count="5">
    <tableColumn id="1" xr3:uid="{5EEE6037-A367-428C-8AFC-176C37CEA072}" uniqueName="1" name="Column1" queryTableFieldId="1" dataDxfId="0"/>
    <tableColumn id="2" xr3:uid="{7B2A95A4-58E5-42BA-B17F-28EC3FAADBCB}" uniqueName="2" name="Actuellement_x000a_mobiles" queryTableFieldId="2"/>
    <tableColumn id="3" xr3:uid="{A419D24B-2FC4-4B4C-A5F4-D56A320E3405}" uniqueName="3" name="Mobiles_x000a_par le passé" queryTableFieldId="3"/>
    <tableColumn id="4" xr3:uid="{5D2B9F12-F56A-4E37-9C1D-38A415DAB540}" uniqueName="4" name="Jamais_x000a_mobiles" queryTableFieldId="4"/>
    <tableColumn id="5" xr3:uid="{6EB109DE-0D35-416F-B35A-72E54C3EBCE1}" uniqueName="5" name="Total" queryTableFieldId="5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6F693-6E28-47F7-A1ED-E43BD49E2524}">
  <dimension ref="A1:E4"/>
  <sheetViews>
    <sheetView workbookViewId="0">
      <selection sqref="A1:E4"/>
    </sheetView>
  </sheetViews>
  <sheetFormatPr baseColWidth="10" defaultRowHeight="14.5" x14ac:dyDescent="0.35"/>
  <cols>
    <col min="1" max="1" width="26.08984375" bestFit="1" customWidth="1"/>
    <col min="2" max="2" width="22" bestFit="1" customWidth="1"/>
    <col min="3" max="3" width="19.6328125" bestFit="1" customWidth="1"/>
    <col min="4" max="4" width="16.36328125" bestFit="1" customWidth="1"/>
    <col min="5" max="5" width="7.1796875" bestFit="1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 s="1" t="s">
        <v>5</v>
      </c>
      <c r="B2">
        <v>62</v>
      </c>
      <c r="C2">
        <v>192</v>
      </c>
      <c r="D2">
        <v>329</v>
      </c>
      <c r="E2">
        <v>583</v>
      </c>
    </row>
    <row r="3" spans="1:5" x14ac:dyDescent="0.35">
      <c r="A3" s="1" t="s">
        <v>6</v>
      </c>
      <c r="B3">
        <v>67</v>
      </c>
      <c r="C3">
        <v>122</v>
      </c>
      <c r="D3">
        <v>127</v>
      </c>
      <c r="E3">
        <v>316</v>
      </c>
    </row>
    <row r="4" spans="1:5" x14ac:dyDescent="0.35">
      <c r="A4" s="1" t="s">
        <v>7</v>
      </c>
      <c r="B4">
        <v>129</v>
      </c>
      <c r="C4">
        <v>314</v>
      </c>
      <c r="D4">
        <v>456</v>
      </c>
      <c r="E4">
        <v>899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868BF-F22E-497C-A766-F9573C14731B}">
  <dimension ref="B2:F47"/>
  <sheetViews>
    <sheetView tabSelected="1" workbookViewId="0">
      <selection activeCell="F43" sqref="F43"/>
    </sheetView>
  </sheetViews>
  <sheetFormatPr baseColWidth="10" defaultRowHeight="14.5" x14ac:dyDescent="0.35"/>
  <sheetData>
    <row r="2" spans="2:6" x14ac:dyDescent="0.35">
      <c r="B2" t="s">
        <v>0</v>
      </c>
      <c r="C2" t="s">
        <v>1</v>
      </c>
      <c r="D2" t="s">
        <v>2</v>
      </c>
      <c r="E2" t="s">
        <v>3</v>
      </c>
      <c r="F2" t="s">
        <v>4</v>
      </c>
    </row>
    <row r="3" spans="2:6" x14ac:dyDescent="0.35">
      <c r="B3" t="s">
        <v>5</v>
      </c>
      <c r="C3">
        <v>62</v>
      </c>
      <c r="D3">
        <v>192</v>
      </c>
      <c r="E3">
        <v>329</v>
      </c>
      <c r="F3">
        <v>583</v>
      </c>
    </row>
    <row r="4" spans="2:6" x14ac:dyDescent="0.35">
      <c r="B4" t="s">
        <v>6</v>
      </c>
      <c r="C4">
        <v>67</v>
      </c>
      <c r="D4">
        <v>122</v>
      </c>
      <c r="E4">
        <v>127</v>
      </c>
      <c r="F4">
        <v>316</v>
      </c>
    </row>
    <row r="5" spans="2:6" x14ac:dyDescent="0.35">
      <c r="B5" t="s">
        <v>7</v>
      </c>
      <c r="C5">
        <v>129</v>
      </c>
      <c r="D5">
        <v>314</v>
      </c>
      <c r="E5">
        <v>456</v>
      </c>
      <c r="F5">
        <v>899</v>
      </c>
    </row>
    <row r="7" spans="2:6" x14ac:dyDescent="0.35">
      <c r="B7" t="s">
        <v>8</v>
      </c>
    </row>
    <row r="8" spans="2:6" x14ac:dyDescent="0.35">
      <c r="C8">
        <f>C3/$F3*100</f>
        <v>10.634648370497427</v>
      </c>
      <c r="D8">
        <f t="shared" ref="D8:E8" si="0">D3/$F3*100</f>
        <v>32.933104631217844</v>
      </c>
      <c r="E8">
        <f t="shared" si="0"/>
        <v>56.432246998284732</v>
      </c>
      <c r="F8">
        <f>SUM(C8:E8)</f>
        <v>100</v>
      </c>
    </row>
    <row r="9" spans="2:6" x14ac:dyDescent="0.35">
      <c r="C9">
        <f t="shared" ref="C9:E9" si="1">C4/$F4*100</f>
        <v>21.202531645569618</v>
      </c>
      <c r="D9">
        <f t="shared" si="1"/>
        <v>38.607594936708864</v>
      </c>
      <c r="E9">
        <f t="shared" si="1"/>
        <v>40.189873417721515</v>
      </c>
      <c r="F9">
        <f t="shared" ref="F9:F10" si="2">SUM(C9:E9)</f>
        <v>100</v>
      </c>
    </row>
    <row r="10" spans="2:6" x14ac:dyDescent="0.35">
      <c r="C10">
        <f t="shared" ref="C10:E10" si="3">C5/$F5*100</f>
        <v>14.349276974416018</v>
      </c>
      <c r="D10">
        <f t="shared" si="3"/>
        <v>34.927697441601779</v>
      </c>
      <c r="E10">
        <f t="shared" si="3"/>
        <v>50.723025583982206</v>
      </c>
      <c r="F10">
        <f t="shared" si="2"/>
        <v>100</v>
      </c>
    </row>
    <row r="12" spans="2:6" x14ac:dyDescent="0.35">
      <c r="B12" t="s">
        <v>9</v>
      </c>
    </row>
    <row r="13" spans="2:6" x14ac:dyDescent="0.35">
      <c r="C13">
        <f>C$10*$F3/100</f>
        <v>83.656284760845395</v>
      </c>
      <c r="D13">
        <f>D$10*$F3/100</f>
        <v>203.62847608453839</v>
      </c>
      <c r="E13">
        <f>E$10*$F3/100</f>
        <v>295.71523915461626</v>
      </c>
      <c r="F13">
        <f>SUM(C13:E13)</f>
        <v>583</v>
      </c>
    </row>
    <row r="14" spans="2:6" x14ac:dyDescent="0.35">
      <c r="C14">
        <f t="shared" ref="C14:E15" si="4">C$10*$F4/100</f>
        <v>45.343715239154619</v>
      </c>
      <c r="D14">
        <f t="shared" si="4"/>
        <v>110.37152391546162</v>
      </c>
      <c r="E14">
        <f t="shared" si="4"/>
        <v>160.28476084538377</v>
      </c>
      <c r="F14">
        <f t="shared" ref="F14:F15" si="5">SUM(C14:E14)</f>
        <v>316</v>
      </c>
    </row>
    <row r="15" spans="2:6" x14ac:dyDescent="0.35">
      <c r="C15">
        <f t="shared" si="4"/>
        <v>129</v>
      </c>
      <c r="D15">
        <f t="shared" si="4"/>
        <v>314</v>
      </c>
      <c r="E15">
        <f t="shared" si="4"/>
        <v>456</v>
      </c>
      <c r="F15">
        <f t="shared" si="5"/>
        <v>899</v>
      </c>
    </row>
    <row r="17" spans="2:6" x14ac:dyDescent="0.35">
      <c r="B17" t="s">
        <v>10</v>
      </c>
    </row>
    <row r="18" spans="2:6" x14ac:dyDescent="0.35">
      <c r="C18">
        <f>C3-C13</f>
        <v>-21.656284760845395</v>
      </c>
      <c r="D18">
        <f t="shared" ref="D18:E18" si="6">D3-D13</f>
        <v>-11.628476084538391</v>
      </c>
      <c r="E18">
        <f t="shared" si="6"/>
        <v>33.284760845383744</v>
      </c>
      <c r="F18">
        <f>SUM(C18:E18)</f>
        <v>0</v>
      </c>
    </row>
    <row r="19" spans="2:6" x14ac:dyDescent="0.35">
      <c r="C19">
        <f t="shared" ref="C19:E19" si="7">C4-C14</f>
        <v>21.656284760845381</v>
      </c>
      <c r="D19">
        <f t="shared" si="7"/>
        <v>11.628476084538377</v>
      </c>
      <c r="E19">
        <f t="shared" si="7"/>
        <v>-33.284760845383772</v>
      </c>
      <c r="F19">
        <f>SUM(C19:E19)</f>
        <v>0</v>
      </c>
    </row>
    <row r="20" spans="2:6" x14ac:dyDescent="0.35">
      <c r="C20">
        <f t="shared" ref="C20:E20" si="8">C5-C15</f>
        <v>0</v>
      </c>
      <c r="D20">
        <f t="shared" si="8"/>
        <v>0</v>
      </c>
      <c r="E20">
        <f t="shared" si="8"/>
        <v>0</v>
      </c>
    </row>
    <row r="21" spans="2:6" x14ac:dyDescent="0.35">
      <c r="B21" t="s">
        <v>11</v>
      </c>
    </row>
    <row r="22" spans="2:6" x14ac:dyDescent="0.35">
      <c r="C22">
        <f>C19+D19+E18</f>
        <v>66.569521690767502</v>
      </c>
    </row>
    <row r="24" spans="2:6" x14ac:dyDescent="0.35">
      <c r="B24" t="s">
        <v>12</v>
      </c>
    </row>
    <row r="25" spans="2:6" x14ac:dyDescent="0.35">
      <c r="C25">
        <f>C19/C22*100</f>
        <v>32.531831701366848</v>
      </c>
      <c r="D25">
        <f>D19/C22*100</f>
        <v>17.468168298633167</v>
      </c>
      <c r="E25">
        <f>E18/C22*100</f>
        <v>49.999999999999986</v>
      </c>
    </row>
    <row r="26" spans="2:6" x14ac:dyDescent="0.35">
      <c r="C26">
        <f>C19/$C22*100</f>
        <v>32.531831701366848</v>
      </c>
      <c r="D26">
        <f>D19/$C22*100</f>
        <v>17.468168298633167</v>
      </c>
      <c r="E26">
        <f>E18/C22*100</f>
        <v>49.999999999999986</v>
      </c>
    </row>
    <row r="28" spans="2:6" x14ac:dyDescent="0.35">
      <c r="B28" t="s">
        <v>13</v>
      </c>
    </row>
    <row r="29" spans="2:6" x14ac:dyDescent="0.35">
      <c r="C29" s="3">
        <f>C25*$F3/100</f>
        <v>189.6605788189687</v>
      </c>
      <c r="D29" s="3">
        <f t="shared" ref="D29:E30" si="9">D25*$F3/100</f>
        <v>101.83942118103135</v>
      </c>
      <c r="E29" s="3">
        <f t="shared" si="9"/>
        <v>291.49999999999994</v>
      </c>
      <c r="F29">
        <f>SUM(C29:E29)</f>
        <v>583</v>
      </c>
    </row>
    <row r="30" spans="2:6" x14ac:dyDescent="0.35">
      <c r="C30" s="3">
        <f>C26*$F4/100</f>
        <v>102.80058817631924</v>
      </c>
      <c r="D30" s="3">
        <f t="shared" si="9"/>
        <v>55.199411823680805</v>
      </c>
      <c r="E30" s="3">
        <f t="shared" si="9"/>
        <v>157.99999999999997</v>
      </c>
      <c r="F30">
        <f>SUM(C30:E30)</f>
        <v>316</v>
      </c>
    </row>
    <row r="31" spans="2:6" x14ac:dyDescent="0.35">
      <c r="F31">
        <f>SUM(F29:F30)</f>
        <v>899</v>
      </c>
    </row>
    <row r="33" spans="2:6" x14ac:dyDescent="0.35">
      <c r="B33" t="s">
        <v>14</v>
      </c>
    </row>
    <row r="34" spans="2:6" x14ac:dyDescent="0.35">
      <c r="C34" s="3">
        <f>C3-C29</f>
        <v>-127.6605788189687</v>
      </c>
      <c r="D34" s="3">
        <f t="shared" ref="D34:E35" si="10">D3-D29</f>
        <v>90.160578818968645</v>
      </c>
      <c r="E34" s="3">
        <f t="shared" si="10"/>
        <v>37.500000000000057</v>
      </c>
    </row>
    <row r="35" spans="2:6" x14ac:dyDescent="0.35">
      <c r="C35" s="3">
        <f>C4-C30</f>
        <v>-35.800588176319238</v>
      </c>
      <c r="D35" s="3">
        <f t="shared" si="10"/>
        <v>66.800588176319195</v>
      </c>
      <c r="E35" s="3">
        <f t="shared" si="10"/>
        <v>-30.999999999999972</v>
      </c>
    </row>
    <row r="37" spans="2:6" x14ac:dyDescent="0.35">
      <c r="B37" t="s">
        <v>16</v>
      </c>
      <c r="C37" s="2">
        <f>C22/C38*100</f>
        <v>34.232809932885253</v>
      </c>
    </row>
    <row r="38" spans="2:6" x14ac:dyDescent="0.35">
      <c r="B38" t="s">
        <v>15</v>
      </c>
      <c r="C38" s="3">
        <f>D34+E34+D35</f>
        <v>194.4611669952879</v>
      </c>
    </row>
    <row r="40" spans="2:6" x14ac:dyDescent="0.35">
      <c r="B40" t="s">
        <v>17</v>
      </c>
    </row>
    <row r="41" spans="2:6" x14ac:dyDescent="0.35">
      <c r="C41">
        <f>(C3-C13)^2/C13</f>
        <v>5.6062096348597761</v>
      </c>
      <c r="D41">
        <f t="shared" ref="D41:E43" si="11">(D3-D13)^2/D13</f>
        <v>0.66405965731699912</v>
      </c>
      <c r="E41">
        <f t="shared" si="11"/>
        <v>3.746426148688037</v>
      </c>
      <c r="F41">
        <f>SUM(C41:E41)</f>
        <v>10.016695440864812</v>
      </c>
    </row>
    <row r="42" spans="2:6" x14ac:dyDescent="0.35">
      <c r="C42">
        <f>(C4-C14)^2/C14</f>
        <v>10.343101952921662</v>
      </c>
      <c r="D42">
        <f t="shared" si="11"/>
        <v>1.2251480386576252</v>
      </c>
      <c r="E42">
        <f t="shared" si="11"/>
        <v>6.9119191287504087</v>
      </c>
      <c r="F42">
        <f t="shared" ref="F42:F43" si="12">SUM(C42:E42)</f>
        <v>18.480169120329698</v>
      </c>
    </row>
    <row r="43" spans="2:6" x14ac:dyDescent="0.35">
      <c r="F43" s="4">
        <f>SUM(F41:F42)</f>
        <v>28.49686456119451</v>
      </c>
    </row>
    <row r="46" spans="2:6" x14ac:dyDescent="0.35">
      <c r="B46" t="s">
        <v>18</v>
      </c>
      <c r="C46">
        <f>F43/F5</f>
        <v>3.1698403293875986E-2</v>
      </c>
      <c r="E46" t="s">
        <v>19</v>
      </c>
      <c r="F46">
        <f>(2-1)*(3-1)</f>
        <v>2</v>
      </c>
    </row>
    <row r="47" spans="2:6" x14ac:dyDescent="0.35">
      <c r="C47">
        <f>SQRT(C46)</f>
        <v>0.17804045409365812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D99EA97-0972-4820-9B39-BD0743D9DD8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Table001 (Page 1)</vt:lpstr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Inès Munoz-Bertrand</dc:creator>
  <cp:lastModifiedBy>Inès Munoz-Bertrand</cp:lastModifiedBy>
  <dcterms:created xsi:type="dcterms:W3CDTF">2024-12-12T12:09:57Z</dcterms:created>
  <dcterms:modified xsi:type="dcterms:W3CDTF">2024-12-12T13:12:20Z</dcterms:modified>
</cp:coreProperties>
</file>