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2021-2022\TD1\"/>
    </mc:Choice>
  </mc:AlternateContent>
  <xr:revisionPtr revIDLastSave="0" documentId="13_ncr:1_{C1656A49-B570-401E-8770-87BADBAB86A9}" xr6:coauthVersionLast="47" xr6:coauthVersionMax="47" xr10:uidLastSave="{00000000-0000-0000-0000-000000000000}"/>
  <bookViews>
    <workbookView xWindow="11290" yWindow="3480" windowWidth="24390" windowHeight="15560" activeTab="1" xr2:uid="{00000000-000D-0000-FFFF-FFFF00000000}"/>
  </bookViews>
  <sheets>
    <sheet name="Enoncé " sheetId="6" r:id="rId1"/>
    <sheet name="solution" sheetId="1" r:id="rId2"/>
    <sheet name="Graph1 Data" sheetId="4" r:id="rId3"/>
    <sheet name="Graph2 Ecart" sheetId="5" r:id="rId4"/>
    <sheet name="Illustration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D6" i="1"/>
  <c r="H6" i="7"/>
  <c r="I6" i="7"/>
  <c r="H7" i="7"/>
  <c r="I7" i="7"/>
  <c r="K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K8" i="7" s="1"/>
  <c r="I106" i="7"/>
  <c r="H107" i="7"/>
  <c r="I107" i="7"/>
  <c r="H108" i="7"/>
  <c r="I108" i="7"/>
  <c r="H109" i="7"/>
  <c r="I109" i="7"/>
  <c r="H110" i="7"/>
  <c r="I110" i="7"/>
  <c r="H111" i="7"/>
  <c r="I111" i="7"/>
  <c r="H112" i="7"/>
  <c r="I112" i="7"/>
  <c r="H113" i="7"/>
  <c r="I113" i="7"/>
  <c r="H114" i="7"/>
  <c r="I114" i="7"/>
  <c r="H115" i="7"/>
  <c r="I115" i="7"/>
  <c r="H116" i="7"/>
  <c r="I116" i="7"/>
  <c r="H117" i="7"/>
  <c r="I117" i="7"/>
  <c r="H118" i="7"/>
  <c r="I118" i="7"/>
  <c r="H119" i="7"/>
  <c r="I119" i="7"/>
  <c r="H120" i="7"/>
  <c r="I120" i="7"/>
  <c r="H121" i="7"/>
  <c r="I121" i="7"/>
  <c r="H122" i="7"/>
  <c r="I122" i="7"/>
  <c r="H123" i="7"/>
  <c r="I123" i="7"/>
  <c r="H124" i="7"/>
  <c r="I124" i="7"/>
  <c r="H125" i="7"/>
  <c r="I125" i="7"/>
  <c r="H126" i="7"/>
  <c r="I126" i="7"/>
  <c r="H127" i="7"/>
  <c r="I127" i="7"/>
  <c r="H128" i="7"/>
  <c r="I128" i="7"/>
  <c r="H129" i="7"/>
  <c r="I129" i="7"/>
  <c r="H130" i="7"/>
  <c r="I130" i="7"/>
  <c r="H131" i="7"/>
  <c r="I131" i="7"/>
  <c r="H132" i="7"/>
  <c r="I132" i="7"/>
  <c r="H133" i="7"/>
  <c r="I133" i="7"/>
  <c r="H134" i="7"/>
  <c r="I134" i="7"/>
  <c r="H135" i="7"/>
  <c r="I135" i="7"/>
  <c r="H136" i="7"/>
  <c r="I136" i="7"/>
  <c r="H137" i="7"/>
  <c r="I137" i="7"/>
  <c r="H138" i="7"/>
  <c r="I138" i="7"/>
  <c r="H139" i="7"/>
  <c r="I139" i="7"/>
  <c r="H140" i="7"/>
  <c r="I140" i="7"/>
  <c r="H141" i="7"/>
  <c r="I141" i="7"/>
  <c r="H142" i="7"/>
  <c r="I142" i="7"/>
  <c r="H143" i="7"/>
  <c r="I143" i="7"/>
  <c r="H144" i="7"/>
  <c r="I144" i="7"/>
  <c r="H145" i="7"/>
  <c r="I145" i="7"/>
  <c r="H146" i="7"/>
  <c r="I146" i="7"/>
  <c r="H147" i="7"/>
  <c r="I147" i="7"/>
  <c r="H148" i="7"/>
  <c r="I148" i="7"/>
  <c r="H149" i="7"/>
  <c r="I149" i="7"/>
  <c r="H150" i="7"/>
  <c r="I150" i="7"/>
  <c r="H151" i="7"/>
  <c r="I151" i="7"/>
  <c r="H152" i="7"/>
  <c r="I152" i="7"/>
  <c r="H153" i="7"/>
  <c r="I153" i="7"/>
  <c r="H154" i="7"/>
  <c r="I154" i="7"/>
  <c r="H155" i="7"/>
  <c r="I155" i="7"/>
  <c r="H156" i="7"/>
  <c r="I156" i="7"/>
  <c r="H157" i="7"/>
  <c r="I157" i="7"/>
  <c r="H158" i="7"/>
  <c r="I158" i="7"/>
  <c r="H159" i="7"/>
  <c r="I159" i="7"/>
  <c r="H160" i="7"/>
  <c r="I160" i="7"/>
  <c r="H161" i="7"/>
  <c r="I161" i="7"/>
  <c r="H162" i="7"/>
  <c r="I162" i="7"/>
  <c r="H163" i="7"/>
  <c r="I163" i="7"/>
  <c r="H164" i="7"/>
  <c r="I164" i="7"/>
  <c r="H165" i="7"/>
  <c r="I165" i="7"/>
  <c r="H166" i="7"/>
  <c r="I166" i="7"/>
  <c r="H167" i="7"/>
  <c r="I167" i="7"/>
  <c r="H168" i="7"/>
  <c r="I168" i="7"/>
  <c r="H169" i="7"/>
  <c r="I169" i="7"/>
  <c r="H170" i="7"/>
  <c r="I170" i="7"/>
  <c r="H171" i="7"/>
  <c r="I171" i="7"/>
  <c r="H172" i="7"/>
  <c r="I172" i="7"/>
  <c r="H173" i="7"/>
  <c r="I173" i="7"/>
  <c r="H174" i="7"/>
  <c r="I174" i="7"/>
  <c r="H175" i="7"/>
  <c r="I175" i="7"/>
  <c r="H176" i="7"/>
  <c r="I176" i="7"/>
  <c r="H177" i="7"/>
  <c r="I177" i="7"/>
  <c r="H178" i="7"/>
  <c r="I178" i="7"/>
  <c r="H179" i="7"/>
  <c r="I179" i="7"/>
  <c r="H180" i="7"/>
  <c r="I180" i="7"/>
  <c r="H181" i="7"/>
  <c r="I181" i="7"/>
  <c r="H182" i="7"/>
  <c r="I182" i="7"/>
  <c r="H183" i="7"/>
  <c r="I183" i="7"/>
  <c r="H184" i="7"/>
  <c r="I184" i="7"/>
  <c r="H185" i="7"/>
  <c r="I185" i="7"/>
  <c r="H186" i="7"/>
  <c r="I186" i="7"/>
  <c r="H187" i="7"/>
  <c r="I187" i="7"/>
  <c r="H188" i="7"/>
  <c r="I188" i="7"/>
  <c r="H189" i="7"/>
  <c r="I189" i="7"/>
  <c r="H190" i="7"/>
  <c r="I190" i="7"/>
  <c r="H191" i="7"/>
  <c r="I191" i="7"/>
  <c r="H192" i="7"/>
  <c r="I192" i="7"/>
  <c r="H193" i="7"/>
  <c r="I193" i="7"/>
  <c r="H194" i="7"/>
  <c r="I194" i="7"/>
  <c r="H195" i="7"/>
  <c r="I195" i="7"/>
  <c r="H196" i="7"/>
  <c r="I196" i="7"/>
  <c r="H197" i="7"/>
  <c r="I197" i="7"/>
  <c r="H198" i="7"/>
  <c r="I198" i="7"/>
  <c r="H199" i="7"/>
  <c r="I199" i="7"/>
  <c r="H200" i="7"/>
  <c r="I200" i="7"/>
  <c r="H201" i="7"/>
  <c r="I201" i="7"/>
  <c r="H202" i="7"/>
  <c r="I202" i="7"/>
  <c r="H203" i="7"/>
  <c r="I203" i="7"/>
  <c r="H204" i="7"/>
  <c r="I204" i="7"/>
  <c r="H205" i="7"/>
  <c r="I205" i="7"/>
  <c r="H206" i="7"/>
  <c r="I206" i="7"/>
  <c r="L10" i="7" s="1"/>
  <c r="H207" i="7"/>
  <c r="I207" i="7"/>
  <c r="H208" i="7"/>
  <c r="I208" i="7"/>
  <c r="H209" i="7"/>
  <c r="I209" i="7"/>
  <c r="H210" i="7"/>
  <c r="I210" i="7"/>
  <c r="H211" i="7"/>
  <c r="I211" i="7"/>
  <c r="H212" i="7"/>
  <c r="I212" i="7"/>
  <c r="H213" i="7"/>
  <c r="I213" i="7"/>
  <c r="H214" i="7"/>
  <c r="I214" i="7"/>
  <c r="H215" i="7"/>
  <c r="I215" i="7"/>
  <c r="H216" i="7"/>
  <c r="I216" i="7"/>
  <c r="H217" i="7"/>
  <c r="I217" i="7"/>
  <c r="H218" i="7"/>
  <c r="I218" i="7"/>
  <c r="H219" i="7"/>
  <c r="I219" i="7"/>
  <c r="H220" i="7"/>
  <c r="I220" i="7"/>
  <c r="H221" i="7"/>
  <c r="I221" i="7"/>
  <c r="H222" i="7"/>
  <c r="I222" i="7"/>
  <c r="H223" i="7"/>
  <c r="I223" i="7"/>
  <c r="H224" i="7"/>
  <c r="I224" i="7"/>
  <c r="H225" i="7"/>
  <c r="I225" i="7"/>
  <c r="H226" i="7"/>
  <c r="I226" i="7"/>
  <c r="H227" i="7"/>
  <c r="I227" i="7"/>
  <c r="H228" i="7"/>
  <c r="I228" i="7"/>
  <c r="H229" i="7"/>
  <c r="I229" i="7"/>
  <c r="H230" i="7"/>
  <c r="I230" i="7"/>
  <c r="H231" i="7"/>
  <c r="I231" i="7"/>
  <c r="H232" i="7"/>
  <c r="I232" i="7"/>
  <c r="H233" i="7"/>
  <c r="I233" i="7"/>
  <c r="H234" i="7"/>
  <c r="I234" i="7"/>
  <c r="H235" i="7"/>
  <c r="I235" i="7"/>
  <c r="H236" i="7"/>
  <c r="I236" i="7"/>
  <c r="H237" i="7"/>
  <c r="I237" i="7"/>
  <c r="H238" i="7"/>
  <c r="I238" i="7"/>
  <c r="H239" i="7"/>
  <c r="I239" i="7"/>
  <c r="H240" i="7"/>
  <c r="I240" i="7"/>
  <c r="H241" i="7"/>
  <c r="I241" i="7"/>
  <c r="H242" i="7"/>
  <c r="I242" i="7"/>
  <c r="H243" i="7"/>
  <c r="I243" i="7"/>
  <c r="H244" i="7"/>
  <c r="I244" i="7"/>
  <c r="H245" i="7"/>
  <c r="I245" i="7"/>
  <c r="H246" i="7"/>
  <c r="I246" i="7"/>
  <c r="H247" i="7"/>
  <c r="I247" i="7"/>
  <c r="H248" i="7"/>
  <c r="I248" i="7"/>
  <c r="H249" i="7"/>
  <c r="I249" i="7"/>
  <c r="H250" i="7"/>
  <c r="I250" i="7"/>
  <c r="H251" i="7"/>
  <c r="I251" i="7"/>
  <c r="H252" i="7"/>
  <c r="I252" i="7"/>
  <c r="H253" i="7"/>
  <c r="I253" i="7"/>
  <c r="H254" i="7"/>
  <c r="I254" i="7"/>
  <c r="H255" i="7"/>
  <c r="I255" i="7"/>
  <c r="H256" i="7"/>
  <c r="I256" i="7"/>
  <c r="H257" i="7"/>
  <c r="I257" i="7"/>
  <c r="H258" i="7"/>
  <c r="I258" i="7"/>
  <c r="H259" i="7"/>
  <c r="I259" i="7"/>
  <c r="H260" i="7"/>
  <c r="I260" i="7"/>
  <c r="H261" i="7"/>
  <c r="I261" i="7"/>
  <c r="H262" i="7"/>
  <c r="I262" i="7"/>
  <c r="H263" i="7"/>
  <c r="I263" i="7"/>
  <c r="H264" i="7"/>
  <c r="I264" i="7"/>
  <c r="H265" i="7"/>
  <c r="I265" i="7"/>
  <c r="H266" i="7"/>
  <c r="I266" i="7"/>
  <c r="H267" i="7"/>
  <c r="I267" i="7"/>
  <c r="H268" i="7"/>
  <c r="I268" i="7"/>
  <c r="H269" i="7"/>
  <c r="I269" i="7"/>
  <c r="H270" i="7"/>
  <c r="I270" i="7"/>
  <c r="H271" i="7"/>
  <c r="I271" i="7"/>
  <c r="H272" i="7"/>
  <c r="I272" i="7"/>
  <c r="H273" i="7"/>
  <c r="I273" i="7"/>
  <c r="H274" i="7"/>
  <c r="I274" i="7"/>
  <c r="H275" i="7"/>
  <c r="I275" i="7"/>
  <c r="H276" i="7"/>
  <c r="I276" i="7"/>
  <c r="H277" i="7"/>
  <c r="I277" i="7"/>
  <c r="H278" i="7"/>
  <c r="I278" i="7"/>
  <c r="H279" i="7"/>
  <c r="I279" i="7"/>
  <c r="H280" i="7"/>
  <c r="I280" i="7"/>
  <c r="H281" i="7"/>
  <c r="I281" i="7"/>
  <c r="H282" i="7"/>
  <c r="I282" i="7"/>
  <c r="H283" i="7"/>
  <c r="I283" i="7"/>
  <c r="H284" i="7"/>
  <c r="I284" i="7"/>
  <c r="H285" i="7"/>
  <c r="I285" i="7"/>
  <c r="H286" i="7"/>
  <c r="I286" i="7"/>
  <c r="H287" i="7"/>
  <c r="I287" i="7"/>
  <c r="H288" i="7"/>
  <c r="I288" i="7"/>
  <c r="H289" i="7"/>
  <c r="I289" i="7"/>
  <c r="H290" i="7"/>
  <c r="I290" i="7"/>
  <c r="H291" i="7"/>
  <c r="I291" i="7"/>
  <c r="H292" i="7"/>
  <c r="I292" i="7"/>
  <c r="H293" i="7"/>
  <c r="I293" i="7"/>
  <c r="H294" i="7"/>
  <c r="I294" i="7"/>
  <c r="H295" i="7"/>
  <c r="I295" i="7"/>
  <c r="H296" i="7"/>
  <c r="I296" i="7"/>
  <c r="H297" i="7"/>
  <c r="I297" i="7"/>
  <c r="H298" i="7"/>
  <c r="I298" i="7"/>
  <c r="H299" i="7"/>
  <c r="I299" i="7"/>
  <c r="H300" i="7"/>
  <c r="I300" i="7"/>
  <c r="H301" i="7"/>
  <c r="I301" i="7"/>
  <c r="H302" i="7"/>
  <c r="I302" i="7"/>
  <c r="H303" i="7"/>
  <c r="I303" i="7"/>
  <c r="H304" i="7"/>
  <c r="I304" i="7"/>
  <c r="H305" i="7"/>
  <c r="I305" i="7"/>
  <c r="H306" i="7"/>
  <c r="I306" i="7"/>
  <c r="L11" i="7" s="1"/>
  <c r="P5" i="1"/>
  <c r="Q5" i="1"/>
  <c r="P3" i="1"/>
  <c r="P4" i="1" s="1"/>
  <c r="Q4" i="1" s="1"/>
  <c r="Q3" i="1"/>
  <c r="D5" i="1"/>
  <c r="K5" i="1" s="1"/>
  <c r="D4" i="1"/>
  <c r="D3" i="1"/>
  <c r="N3" i="1" s="1"/>
  <c r="B3" i="1"/>
  <c r="I3" i="1"/>
  <c r="B5" i="1"/>
  <c r="B4" i="1"/>
  <c r="H5" i="1"/>
  <c r="H4" i="1"/>
  <c r="M4" i="1" s="1"/>
  <c r="G3" i="1"/>
  <c r="L3" i="1" s="1"/>
  <c r="F5" i="1"/>
  <c r="F4" i="1"/>
  <c r="K4" i="1" s="1"/>
  <c r="F3" i="1"/>
  <c r="K3" i="1" s="1"/>
  <c r="E3" i="1"/>
  <c r="J3" i="1" s="1"/>
  <c r="M3" i="1" l="1"/>
  <c r="C6" i="1" s="1"/>
  <c r="H6" i="1" s="1"/>
  <c r="H7" i="1" s="1"/>
  <c r="I7" i="1" s="1"/>
  <c r="H3" i="1"/>
  <c r="M5" i="1"/>
  <c r="I10" i="1" l="1"/>
  <c r="J10" i="1" s="1"/>
  <c r="I11" i="1"/>
  <c r="J11" i="1" s="1"/>
  <c r="I9" i="1"/>
  <c r="J9" i="1" s="1"/>
</calcChain>
</file>

<file path=xl/sharedStrings.xml><?xml version="1.0" encoding="utf-8"?>
<sst xmlns="http://schemas.openxmlformats.org/spreadsheetml/2006/main" count="44" uniqueCount="37">
  <si>
    <t>I</t>
  </si>
  <si>
    <t>II</t>
  </si>
  <si>
    <t>III</t>
  </si>
  <si>
    <t>IV</t>
  </si>
  <si>
    <t>IV-III</t>
  </si>
  <si>
    <t>IV-I</t>
  </si>
  <si>
    <t>ecart en NAV</t>
  </si>
  <si>
    <t>ecart en euros</t>
  </si>
  <si>
    <t>Temps</t>
  </si>
  <si>
    <t>Durée</t>
  </si>
  <si>
    <t>Méthodes d'estimation de NAV</t>
  </si>
  <si>
    <t>V</t>
  </si>
  <si>
    <t>i</t>
  </si>
  <si>
    <t>ii</t>
  </si>
  <si>
    <t>iii</t>
  </si>
  <si>
    <t>iv</t>
  </si>
  <si>
    <t>v</t>
  </si>
  <si>
    <t>moyenne arithméthique sur les extêmités</t>
  </si>
  <si>
    <t>exponentiel sur les extêmités</t>
  </si>
  <si>
    <t>moyenne des moyennes sur les intrvalles</t>
  </si>
  <si>
    <t>IV-II</t>
  </si>
  <si>
    <t>V equivaut II</t>
  </si>
  <si>
    <t>Taux d'accroissement</t>
  </si>
  <si>
    <t>accrois</t>
  </si>
  <si>
    <t>moy.géom.</t>
  </si>
  <si>
    <t>exponentiel sur les intrevalles et leur moyenne géometrique</t>
  </si>
  <si>
    <t>Population</t>
  </si>
  <si>
    <t>prime d'assurence =</t>
  </si>
  <si>
    <t>?</t>
  </si>
  <si>
    <t>moyenne arithméthique pour les deux intervalles et leur somme</t>
  </si>
  <si>
    <t>Méthode</t>
  </si>
  <si>
    <t>Hypothèse</t>
  </si>
  <si>
    <t>Calculer le taux d'acroissement</t>
  </si>
  <si>
    <t>Estimer l'effectif au bout de 15 ans</t>
  </si>
  <si>
    <t>Estimer la somme de prime d'assurance pour chaque interval</t>
  </si>
  <si>
    <t>Linéaire</t>
  </si>
  <si>
    <t xml:space="preserve">Défauts de l'interpolation/l'extrapolation linéaire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</si>
</sst>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0.0000"/>
    <numFmt numFmtId="166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164" fontId="3" fillId="0" borderId="0" xfId="0" applyNumberFormat="1" applyFont="1"/>
    <xf numFmtId="0" fontId="4" fillId="0" borderId="0" xfId="0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8188238518378"/>
          <c:y val="7.9031259722430733E-2"/>
          <c:w val="0.80607005449620017"/>
          <c:h val="0.7855210026260081"/>
        </c:manualLayout>
      </c:layout>
      <c:scatterChart>
        <c:scatterStyle val="smoothMarker"/>
        <c:varyColors val="0"/>
        <c:ser>
          <c:idx val="0"/>
          <c:order val="0"/>
          <c:tx>
            <c:v>Observation (données)</c:v>
          </c:tx>
          <c:marker>
            <c:spPr>
              <a:noFill/>
            </c:spPr>
          </c:marker>
          <c:xVal>
            <c:numRef>
              <c:f>solution!$A$3:$A$5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solution!$C$3:$C$5</c:f>
              <c:numCache>
                <c:formatCode>#,##0</c:formatCode>
                <c:ptCount val="3"/>
                <c:pt idx="0">
                  <c:v>100000</c:v>
                </c:pt>
                <c:pt idx="1">
                  <c:v>86071</c:v>
                </c:pt>
                <c:pt idx="2">
                  <c:v>74082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0B-4153-B9D3-169533D3BA60}"/>
            </c:ext>
          </c:extLst>
        </c:ser>
        <c:ser>
          <c:idx val="1"/>
          <c:order val="1"/>
          <c:tx>
            <c:v>Interpolation sur les extrémités</c:v>
          </c:tx>
          <c:marker>
            <c:symbol val="none"/>
          </c:marker>
          <c:xVal>
            <c:numRef>
              <c:f>solution!$A$3:$A$5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solution!$P$3:$P$5</c:f>
              <c:numCache>
                <c:formatCode>General</c:formatCode>
                <c:ptCount val="3"/>
                <c:pt idx="0" formatCode="#,##0">
                  <c:v>100000</c:v>
                </c:pt>
                <c:pt idx="1">
                  <c:v>87041</c:v>
                </c:pt>
                <c:pt idx="2" formatCode="#,##0">
                  <c:v>74082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0B-4153-B9D3-169533D3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012496"/>
        <c:axId val="1"/>
      </c:scatterChart>
      <c:valAx>
        <c:axId val="1314012496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Période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1000"/>
          <c:min val="70000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Effectif</a:t>
                </a:r>
              </a:p>
            </c:rich>
          </c:tx>
          <c:layout>
            <c:manualLayout>
              <c:xMode val="edge"/>
              <c:yMode val="edge"/>
              <c:x val="6.9611780455153954E-2"/>
              <c:y val="1.034963893761984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4012496"/>
        <c:crosses val="autoZero"/>
        <c:crossBetween val="midCat"/>
        <c:majorUnit val="5000"/>
        <c:minorUnit val="2500"/>
      </c:valAx>
      <c:spPr>
        <a:ln>
          <a:solidFill>
            <a:schemeClr val="accent1"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7633072759922451"/>
          <c:y val="0.13036135560629025"/>
          <c:w val="0.4184341750733519"/>
          <c:h val="0.1696483394876379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Ecart relatif =  (obs/est) - 1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solution!$A$3:$A$5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solution!$Q$3:$Q$5</c:f>
              <c:numCache>
                <c:formatCode>0.0000</c:formatCode>
                <c:ptCount val="3"/>
                <c:pt idx="0">
                  <c:v>0</c:v>
                </c:pt>
                <c:pt idx="1">
                  <c:v>11.269765658584285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F4-4DEA-87B5-D7AE092AA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009168"/>
        <c:axId val="1"/>
      </c:scatterChart>
      <c:valAx>
        <c:axId val="1314009168"/>
        <c:scaling>
          <c:orientation val="minMax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  <c:majorUnit val="1"/>
        <c:minorUnit val="0.2"/>
      </c:valAx>
      <c:valAx>
        <c:axId val="1"/>
        <c:scaling>
          <c:orientation val="minMax"/>
        </c:scaling>
        <c:delete val="0"/>
        <c:axPos val="l"/>
        <c:numFmt formatCode="#,##0.0\‰;\-#,##0.0,\‰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40091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72105719844568"/>
          <c:y val="5.1400554097404488E-2"/>
          <c:w val="0.72039407805030531"/>
          <c:h val="0.81315179352580924"/>
        </c:manualLayout>
      </c:layout>
      <c:scatterChart>
        <c:scatterStyle val="smoothMarker"/>
        <c:varyColors val="0"/>
        <c:ser>
          <c:idx val="0"/>
          <c:order val="0"/>
          <c:tx>
            <c:v>Observations</c:v>
          </c:tx>
          <c:spPr>
            <a:ln w="44450"/>
          </c:spPr>
          <c:marker>
            <c:symbol val="diamond"/>
            <c:size val="9"/>
            <c:spPr>
              <a:solidFill>
                <a:schemeClr val="accent1"/>
              </a:solidFill>
            </c:spPr>
          </c:marker>
          <c:xVal>
            <c:numRef>
              <c:f>solution!$A$3:$A$5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solution!$C$3:$C$5</c:f>
              <c:numCache>
                <c:formatCode>#,##0</c:formatCode>
                <c:ptCount val="3"/>
                <c:pt idx="0">
                  <c:v>100000</c:v>
                </c:pt>
                <c:pt idx="1">
                  <c:v>86071</c:v>
                </c:pt>
                <c:pt idx="2">
                  <c:v>74082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FE-469F-9373-FB15A8D6CF8C}"/>
            </c:ext>
          </c:extLst>
        </c:ser>
        <c:ser>
          <c:idx val="1"/>
          <c:order val="1"/>
          <c:tx>
            <c:v>Interpolation des extémités</c:v>
          </c:tx>
          <c:spPr>
            <a:ln w="44450"/>
          </c:spPr>
          <c:marker>
            <c:symbol val="none"/>
          </c:marker>
          <c:xVal>
            <c:numRef>
              <c:f>solution!$A$3:$A$5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solution!$P$3:$P$5</c:f>
              <c:numCache>
                <c:formatCode>General</c:formatCode>
                <c:ptCount val="3"/>
                <c:pt idx="0" formatCode="#,##0">
                  <c:v>100000</c:v>
                </c:pt>
                <c:pt idx="1">
                  <c:v>87041</c:v>
                </c:pt>
                <c:pt idx="2" formatCode="#,##0">
                  <c:v>74082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FE-469F-9373-FB15A8D6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577504"/>
        <c:axId val="1"/>
      </c:scatterChart>
      <c:valAx>
        <c:axId val="89657750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Période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00"/>
          <c:min val="700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Effectif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96577504"/>
        <c:crosses val="autoZero"/>
        <c:crossBetween val="midCat"/>
        <c:majorUnit val="5000"/>
        <c:minorUnit val="2500"/>
      </c:valAx>
    </c:plotArea>
    <c:legend>
      <c:legendPos val="r"/>
      <c:layout>
        <c:manualLayout>
          <c:xMode val="edge"/>
          <c:yMode val="edge"/>
          <c:x val="0.55023923444976075"/>
          <c:y val="0.15311510031678988"/>
          <c:w val="0.3212576896787423"/>
          <c:h val="0.13199577613516367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Ecart relatif en ‰ = [1000 x (obs/est) - 1]</a:t>
            </a:r>
          </a:p>
        </c:rich>
      </c:tx>
      <c:layout>
        <c:manualLayout>
          <c:xMode val="edge"/>
          <c:yMode val="edge"/>
          <c:x val="0.30546940934507499"/>
          <c:y val="1.4763868611865866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solution!$A$3:$A$5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solution!$Q$3:$Q$5</c:f>
              <c:numCache>
                <c:formatCode>0.0000</c:formatCode>
                <c:ptCount val="3"/>
                <c:pt idx="0">
                  <c:v>0</c:v>
                </c:pt>
                <c:pt idx="1">
                  <c:v>11.269765658584285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6D-4B2E-A5DB-1AB7E8E3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578752"/>
        <c:axId val="1"/>
      </c:scatterChart>
      <c:valAx>
        <c:axId val="896578752"/>
        <c:scaling>
          <c:orientation val="minMax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</c:scaling>
        <c:delete val="0"/>
        <c:axPos val="l"/>
        <c:numFmt formatCode="#,##0\‰;\-#,##0,\‰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96578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Illustration!$R$4</c:f>
          <c:strCache>
            <c:ptCount val="1"/>
            <c:pt idx="0">
              <c:v>Défauts de l'interpolation/l'extrapolation linéaire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Illustration!$G$6:$G$306</c:f>
              <c:numCache>
                <c:formatCode>General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xVal>
          <c:yVal>
            <c:numRef>
              <c:f>Illustration!$H$6:$H$306</c:f>
              <c:numCache>
                <c:formatCode>General</c:formatCode>
                <c:ptCount val="301"/>
                <c:pt idx="0">
                  <c:v>10686474581524.463</c:v>
                </c:pt>
                <c:pt idx="1">
                  <c:v>9669522068253.5059</c:v>
                </c:pt>
                <c:pt idx="2">
                  <c:v>8749345381880.2344</c:v>
                </c:pt>
                <c:pt idx="3">
                  <c:v>7916735084845.3584</c:v>
                </c:pt>
                <c:pt idx="4">
                  <c:v>7163358133446.168</c:v>
                </c:pt>
                <c:pt idx="5">
                  <c:v>6481674477934.3203</c:v>
                </c:pt>
                <c:pt idx="6">
                  <c:v>5864861599163.666</c:v>
                </c:pt>
                <c:pt idx="7">
                  <c:v>5306746226525.501</c:v>
                </c:pt>
                <c:pt idx="8">
                  <c:v>4801742553781.4053</c:v>
                </c:pt>
                <c:pt idx="9">
                  <c:v>4344796334436.9619</c:v>
                </c:pt>
                <c:pt idx="10">
                  <c:v>3931334297144.0425</c:v>
                </c:pt>
                <c:pt idx="11">
                  <c:v>3557218374864.0293</c:v>
                </c:pt>
                <c:pt idx="12">
                  <c:v>3218704289702.0396</c:v>
                </c:pt>
                <c:pt idx="13">
                  <c:v>2912404078915.2612</c:v>
                </c:pt>
                <c:pt idx="14">
                  <c:v>2635252187043.0815</c:v>
                </c:pt>
                <c:pt idx="15">
                  <c:v>2384474784797.6777</c:v>
                </c:pt>
                <c:pt idx="16">
                  <c:v>2157562007648.1812</c:v>
                </c:pt>
                <c:pt idx="17">
                  <c:v>1952242836252.8613</c:v>
                </c:pt>
                <c:pt idx="18">
                  <c:v>1766462367334.2378</c:v>
                </c:pt>
                <c:pt idx="19">
                  <c:v>1598361247516.4004</c:v>
                </c:pt>
                <c:pt idx="20">
                  <c:v>1446257064291.4753</c:v>
                </c:pt>
                <c:pt idx="21">
                  <c:v>1308627507869.7651</c:v>
                </c:pt>
                <c:pt idx="22">
                  <c:v>1184095135391.7107</c:v>
                </c:pt>
                <c:pt idx="23">
                  <c:v>1071413585016.7753</c:v>
                </c:pt>
                <c:pt idx="24">
                  <c:v>969455101915.22986</c:v>
                </c:pt>
                <c:pt idx="25">
                  <c:v>877199251318.76501</c:v>
                </c:pt>
                <c:pt idx="26">
                  <c:v>793722705666.34802</c:v>
                </c:pt>
                <c:pt idx="27">
                  <c:v>718190003631.6543</c:v>
                </c:pt>
                <c:pt idx="28">
                  <c:v>649845188545.30237</c:v>
                </c:pt>
                <c:pt idx="29">
                  <c:v>588004242526.42273</c:v>
                </c:pt>
                <c:pt idx="30">
                  <c:v>532048240601.79865</c:v>
                </c:pt>
                <c:pt idx="31">
                  <c:v>481417156296.70642</c:v>
                </c:pt>
                <c:pt idx="32">
                  <c:v>435604256701.72583</c:v>
                </c:pt>
                <c:pt idx="33">
                  <c:v>394151030919.46289</c:v>
                </c:pt>
                <c:pt idx="34">
                  <c:v>356642601133.37842</c:v>
                </c:pt>
                <c:pt idx="35">
                  <c:v>322703570371.15485</c:v>
                </c:pt>
                <c:pt idx="36">
                  <c:v>291994265405.62134</c:v>
                </c:pt>
                <c:pt idx="37">
                  <c:v>264207337190.92911</c:v>
                </c:pt>
                <c:pt idx="38">
                  <c:v>239064684809.99643</c:v>
                </c:pt>
                <c:pt idx="39">
                  <c:v>216314672147.05762</c:v>
                </c:pt>
                <c:pt idx="40">
                  <c:v>195729609428.83878</c:v>
                </c:pt>
                <c:pt idx="41">
                  <c:v>177103474428.77719</c:v>
                </c:pt>
                <c:pt idx="42">
                  <c:v>160249850527.3324</c:v>
                </c:pt>
                <c:pt idx="43">
                  <c:v>145000060991.79996</c:v>
                </c:pt>
                <c:pt idx="44">
                  <c:v>131201480802.87686</c:v>
                </c:pt>
                <c:pt idx="45">
                  <c:v>118716009132.16965</c:v>
                </c:pt>
                <c:pt idx="46">
                  <c:v>107418687182.68573</c:v>
                </c:pt>
                <c:pt idx="47">
                  <c:v>97196447559.193817</c:v>
                </c:pt>
                <c:pt idx="48">
                  <c:v>87946982651.728439</c:v>
                </c:pt>
                <c:pt idx="49">
                  <c:v>79577720706.643311</c:v>
                </c:pt>
                <c:pt idx="50">
                  <c:v>72004899337.38588</c:v>
                </c:pt>
                <c:pt idx="51">
                  <c:v>65152727202.379379</c:v>
                </c:pt>
                <c:pt idx="52">
                  <c:v>58952625459.802208</c:v>
                </c:pt>
                <c:pt idx="53">
                  <c:v>53342541407.488373</c:v>
                </c:pt>
                <c:pt idx="54">
                  <c:v>48266327438.628052</c:v>
                </c:pt>
                <c:pt idx="55">
                  <c:v>43673179097.646416</c:v>
                </c:pt>
                <c:pt idx="56">
                  <c:v>39517126612.136406</c:v>
                </c:pt>
                <c:pt idx="57">
                  <c:v>35756574811.925621</c:v>
                </c:pt>
                <c:pt idx="58">
                  <c:v>32353886830.632389</c:v>
                </c:pt>
                <c:pt idx="59">
                  <c:v>29275007423.257057</c:v>
                </c:pt>
                <c:pt idx="60">
                  <c:v>26489122129.843475</c:v>
                </c:pt>
                <c:pt idx="61">
                  <c:v>23968348874.006752</c:v>
                </c:pt>
                <c:pt idx="62">
                  <c:v>21687458909.741379</c:v>
                </c:pt>
                <c:pt idx="63">
                  <c:v>19623624323.651344</c:v>
                </c:pt>
                <c:pt idx="64">
                  <c:v>17756189565.520344</c:v>
                </c:pt>
                <c:pt idx="65">
                  <c:v>16066464720.622478</c:v>
                </c:pt>
                <c:pt idx="66">
                  <c:v>14537538454.773872</c:v>
                </c:pt>
                <c:pt idx="67">
                  <c:v>13154108760.016068</c:v>
                </c:pt>
                <c:pt idx="68">
                  <c:v>11902329806.977131</c:v>
                </c:pt>
                <c:pt idx="69">
                  <c:v>10769673371.157633</c:v>
                </c:pt>
                <c:pt idx="70">
                  <c:v>9744803446.2489033</c:v>
                </c:pt>
                <c:pt idx="71">
                  <c:v>8817462789.5717735</c:v>
                </c:pt>
                <c:pt idx="72">
                  <c:v>7978370264.1442757</c:v>
                </c:pt>
                <c:pt idx="73">
                  <c:v>7219127949.9431791</c:v>
                </c:pt>
                <c:pt idx="74">
                  <c:v>6532137094.6978188</c:v>
                </c:pt>
                <c:pt idx="75">
                  <c:v>5910522063.0232916</c:v>
                </c:pt>
                <c:pt idx="76">
                  <c:v>5348061522.7505646</c:v>
                </c:pt>
                <c:pt idx="77">
                  <c:v>4839126179.7430849</c:v>
                </c:pt>
                <c:pt idx="78">
                  <c:v>4378622438.0289478</c:v>
                </c:pt>
                <c:pt idx="79">
                  <c:v>3961941421.3804326</c:v>
                </c:pt>
                <c:pt idx="80">
                  <c:v>3584912846.1315918</c:v>
                </c:pt>
                <c:pt idx="81">
                  <c:v>3243763283.5776539</c:v>
                </c:pt>
                <c:pt idx="82">
                  <c:v>2935078394.2322464</c:v>
                </c:pt>
                <c:pt idx="83">
                  <c:v>2655768755.9702373</c:v>
                </c:pt>
                <c:pt idx="84">
                  <c:v>2403038944.0526824</c:v>
                </c:pt>
                <c:pt idx="85">
                  <c:v>2174359553.5764885</c:v>
                </c:pt>
                <c:pt idx="86">
                  <c:v>1967441884.3399725</c:v>
                </c:pt>
                <c:pt idx="87">
                  <c:v>1780215034.7619812</c:v>
                </c:pt>
                <c:pt idx="88">
                  <c:v>1610805175.6028278</c:v>
                </c:pt>
                <c:pt idx="89">
                  <c:v>1457516796.0514235</c:v>
                </c:pt>
                <c:pt idx="90">
                  <c:v>1318815734.4832149</c:v>
                </c:pt>
                <c:pt idx="91">
                  <c:v>1193313824.0549901</c:v>
                </c:pt>
                <c:pt idx="92">
                  <c:v>1079754999.4645331</c:v>
                </c:pt>
                <c:pt idx="93">
                  <c:v>977002725.82690728</c:v>
                </c:pt>
                <c:pt idx="94">
                  <c:v>884028623.85131359</c:v>
                </c:pt>
                <c:pt idx="95">
                  <c:v>799902177.47550559</c:v>
                </c:pt>
                <c:pt idx="96">
                  <c:v>723781420.94827724</c:v>
                </c:pt>
                <c:pt idx="97">
                  <c:v>654904512.15323734</c:v>
                </c:pt>
                <c:pt idx="98">
                  <c:v>592582107.83683527</c:v>
                </c:pt>
                <c:pt idx="99">
                  <c:v>536190464.4293887</c:v>
                </c:pt>
                <c:pt idx="100">
                  <c:v>485165195.40979034</c:v>
                </c:pt>
                <c:pt idx="101">
                  <c:v>438995622.73550582</c:v>
                </c:pt>
                <c:pt idx="102">
                  <c:v>397219665.80508345</c:v>
                </c:pt>
                <c:pt idx="103">
                  <c:v>359419216.80017853</c:v>
                </c:pt>
                <c:pt idx="104">
                  <c:v>325215956.12198043</c:v>
                </c:pt>
                <c:pt idx="105">
                  <c:v>294267566.04150885</c:v>
                </c:pt>
                <c:pt idx="106">
                  <c:v>266264304.66872469</c:v>
                </c:pt>
                <c:pt idx="107">
                  <c:v>240925905.95158902</c:v>
                </c:pt>
                <c:pt idx="108">
                  <c:v>217998774.67921031</c:v>
                </c:pt>
                <c:pt idx="109">
                  <c:v>197253448.41573966</c:v>
                </c:pt>
                <c:pt idx="110">
                  <c:v>178482300.96318728</c:v>
                </c:pt>
                <c:pt idx="111">
                  <c:v>161497464.36864719</c:v>
                </c:pt>
                <c:pt idx="112">
                  <c:v>146128948.67868116</c:v>
                </c:pt>
                <c:pt idx="113">
                  <c:v>132222940.62272716</c:v>
                </c:pt>
                <c:pt idx="114">
                  <c:v>119640264.19819048</c:v>
                </c:pt>
                <c:pt idx="115">
                  <c:v>108254987.75023076</c:v>
                </c:pt>
                <c:pt idx="116">
                  <c:v>97953163.605433106</c:v>
                </c:pt>
                <c:pt idx="117">
                  <c:v>88631687.645194054</c:v>
                </c:pt>
                <c:pt idx="118">
                  <c:v>80197267.405047059</c:v>
                </c:pt>
                <c:pt idx="119">
                  <c:v>72565488.372322232</c:v>
                </c:pt>
                <c:pt idx="120">
                  <c:v>65659969.137330517</c:v>
                </c:pt>
                <c:pt idx="121">
                  <c:v>59411596.942542858</c:v>
                </c:pt>
                <c:pt idx="122">
                  <c:v>53757835.978883602</c:v>
                </c:pt>
                <c:pt idx="123">
                  <c:v>48642101.506333664</c:v>
                </c:pt>
                <c:pt idx="124">
                  <c:v>44013193.534834035</c:v>
                </c:pt>
                <c:pt idx="125">
                  <c:v>39824784.397576228</c:v>
                </c:pt>
                <c:pt idx="126">
                  <c:v>36034955.08814159</c:v>
                </c:pt>
                <c:pt idx="127">
                  <c:v>32605775.720995814</c:v>
                </c:pt>
                <c:pt idx="128">
                  <c:v>29502925.916445438</c:v>
                </c:pt>
                <c:pt idx="129">
                  <c:v>26695351.310742695</c:v>
                </c:pt>
                <c:pt idx="130">
                  <c:v>24154952.753575299</c:v>
                </c:pt>
                <c:pt idx="131">
                  <c:v>21856305.082325634</c:v>
                </c:pt>
                <c:pt idx="132">
                  <c:v>19776402.658497754</c:v>
                </c:pt>
                <c:pt idx="133">
                  <c:v>17894429.119554602</c:v>
                </c:pt>
                <c:pt idx="134">
                  <c:v>16191549.04176528</c:v>
                </c:pt>
                <c:pt idx="135">
                  <c:v>14650719.428953519</c:v>
                </c:pt>
                <c:pt idx="136">
                  <c:v>13256519.140463552</c:v>
                </c:pt>
                <c:pt idx="137">
                  <c:v>11994994.551201321</c:v>
                </c:pt>
                <c:pt idx="138">
                  <c:v>10853519.899064412</c:v>
                </c:pt>
                <c:pt idx="139">
                  <c:v>9820670.9220713545</c:v>
                </c:pt>
                <c:pt idx="140">
                  <c:v>8886110.520507874</c:v>
                </c:pt>
                <c:pt idx="141">
                  <c:v>8040485.2997585088</c:v>
                </c:pt>
                <c:pt idx="142">
                  <c:v>7275331.9583895812</c:v>
                </c:pt>
                <c:pt idx="143">
                  <c:v>6582992.5845837314</c:v>
                </c:pt>
                <c:pt idx="144">
                  <c:v>5956538.0131846135</c:v>
                </c:pt>
                <c:pt idx="145">
                  <c:v>5389698.476283012</c:v>
                </c:pt>
                <c:pt idx="146">
                  <c:v>4876800.8532722602</c:v>
                </c:pt>
                <c:pt idx="147">
                  <c:v>4412711.8923504381</c:v>
                </c:pt>
                <c:pt idx="148">
                  <c:v>3992786.8352109445</c:v>
                </c:pt>
                <c:pt idx="149">
                  <c:v>3612822.9307402428</c:v>
                </c:pt>
                <c:pt idx="150">
                  <c:v>3269017.3724721107</c:v>
                </c:pt>
                <c:pt idx="151">
                  <c:v>2957929.2388223573</c:v>
                </c:pt>
                <c:pt idx="152">
                  <c:v>2676445.055189094</c:v>
                </c:pt>
                <c:pt idx="153">
                  <c:v>2421747.6332524121</c:v>
                </c:pt>
                <c:pt idx="154">
                  <c:v>2191287.8756068093</c:v>
                </c:pt>
                <c:pt idx="155">
                  <c:v>1982759.263537569</c:v>
                </c:pt>
                <c:pt idx="156">
                  <c:v>1794074.7726062122</c:v>
                </c:pt>
                <c:pt idx="157">
                  <c:v>1623345.9850084567</c:v>
                </c:pt>
                <c:pt idx="158">
                  <c:v>1468864.1896540939</c:v>
                </c:pt>
                <c:pt idx="159">
                  <c:v>1329083.2808120928</c:v>
                </c:pt>
                <c:pt idx="160">
                  <c:v>1202604.2841647768</c:v>
                </c:pt>
                <c:pt idx="161">
                  <c:v>1088161.3554026384</c:v>
                </c:pt>
                <c:pt idx="162">
                  <c:v>984609.11122903577</c:v>
                </c:pt>
                <c:pt idx="163">
                  <c:v>890911.16597916035</c:v>
                </c:pt>
                <c:pt idx="164">
                  <c:v>806129.75912398857</c:v>
                </c:pt>
                <c:pt idx="165">
                  <c:v>729416.3698477014</c:v>
                </c:pt>
                <c:pt idx="166">
                  <c:v>660003.22476615582</c:v>
                </c:pt>
                <c:pt idx="167">
                  <c:v>597195.61379281676</c:v>
                </c:pt>
                <c:pt idx="168">
                  <c:v>540364.93724669155</c:v>
                </c:pt>
                <c:pt idx="169">
                  <c:v>488942.4146154591</c:v>
                </c:pt>
                <c:pt idx="170">
                  <c:v>442413.39200892055</c:v>
                </c:pt>
                <c:pt idx="171">
                  <c:v>400312.1913298819</c:v>
                </c:pt>
                <c:pt idx="172">
                  <c:v>362217.44961124816</c:v>
                </c:pt>
                <c:pt idx="173">
                  <c:v>327747.90187381161</c:v>
                </c:pt>
                <c:pt idx="174">
                  <c:v>296558.56529820233</c:v>
                </c:pt>
                <c:pt idx="175">
                  <c:v>268337.28652087448</c:v>
                </c:pt>
                <c:pt idx="176">
                  <c:v>242801.6174983232</c:v>
                </c:pt>
                <c:pt idx="177">
                  <c:v>219695.98867213793</c:v>
                </c:pt>
                <c:pt idx="178">
                  <c:v>198789.15114295442</c:v>
                </c:pt>
                <c:pt idx="179">
                  <c:v>179871.86225375073</c:v>
                </c:pt>
                <c:pt idx="180">
                  <c:v>162754.79141900394</c:v>
                </c:pt>
                <c:pt idx="181">
                  <c:v>147266.62524055247</c:v>
                </c:pt>
                <c:pt idx="182">
                  <c:v>133252.35294553105</c:v>
                </c:pt>
                <c:pt idx="183">
                  <c:v>120571.71498645052</c:v>
                </c:pt>
                <c:pt idx="184">
                  <c:v>109097.79927650736</c:v>
                </c:pt>
                <c:pt idx="185">
                  <c:v>98715.771010760494</c:v>
                </c:pt>
                <c:pt idx="186">
                  <c:v>89321.723360805438</c:v>
                </c:pt>
                <c:pt idx="187">
                  <c:v>80821.637540313619</c:v>
                </c:pt>
                <c:pt idx="188">
                  <c:v>73130.441833415447</c:v>
                </c:pt>
                <c:pt idx="189">
                  <c:v>66171.160168376475</c:v>
                </c:pt>
                <c:pt idx="190">
                  <c:v>59874.141715197824</c:v>
                </c:pt>
                <c:pt idx="191">
                  <c:v>54176.363796698664</c:v>
                </c:pt>
                <c:pt idx="192">
                  <c:v>49020.801136381582</c:v>
                </c:pt>
                <c:pt idx="193">
                  <c:v>44355.855130297845</c:v>
                </c:pt>
                <c:pt idx="194">
                  <c:v>40134.837430875712</c:v>
                </c:pt>
                <c:pt idx="195">
                  <c:v>36315.502674246636</c:v>
                </c:pt>
                <c:pt idx="196">
                  <c:v>32859.625674443269</c:v>
                </c:pt>
                <c:pt idx="197">
                  <c:v>29732.61885289133</c:v>
                </c:pt>
                <c:pt idx="198">
                  <c:v>26903.18607429754</c:v>
                </c:pt>
                <c:pt idx="199">
                  <c:v>24343.009424408338</c:v>
                </c:pt>
                <c:pt idx="200">
                  <c:v>22026.465794806718</c:v>
                </c:pt>
                <c:pt idx="201">
                  <c:v>19930.37043823026</c:v>
                </c:pt>
                <c:pt idx="202">
                  <c:v>18033.744927828462</c:v>
                </c:pt>
                <c:pt idx="203">
                  <c:v>16317.607198015423</c:v>
                </c:pt>
                <c:pt idx="204">
                  <c:v>14764.781565577243</c:v>
                </c:pt>
                <c:pt idx="205">
                  <c:v>13359.726829661873</c:v>
                </c:pt>
                <c:pt idx="206">
                  <c:v>12088.38073021697</c:v>
                </c:pt>
                <c:pt idx="207">
                  <c:v>10938.019208165153</c:v>
                </c:pt>
                <c:pt idx="208">
                  <c:v>9897.1290587439089</c:v>
                </c:pt>
                <c:pt idx="209">
                  <c:v>8955.2927034824934</c:v>
                </c:pt>
                <c:pt idx="210">
                  <c:v>8103.0839275753842</c:v>
                </c:pt>
                <c:pt idx="211">
                  <c:v>7331.9735391559834</c:v>
                </c:pt>
                <c:pt idx="212">
                  <c:v>6634.244006277866</c:v>
                </c:pt>
                <c:pt idx="213">
                  <c:v>6002.9122172610178</c:v>
                </c:pt>
                <c:pt idx="214">
                  <c:v>5431.659591362969</c:v>
                </c:pt>
                <c:pt idx="215">
                  <c:v>4914.7688402991344</c:v>
                </c:pt>
                <c:pt idx="216">
                  <c:v>4447.0667476998506</c:v>
                </c:pt>
                <c:pt idx="217">
                  <c:v>4023.8723938222984</c:v>
                </c:pt>
                <c:pt idx="218">
                  <c:v>3640.9503073323522</c:v>
                </c:pt>
                <c:pt idx="219">
                  <c:v>3294.4680752838344</c:v>
                </c:pt>
                <c:pt idx="220">
                  <c:v>2980.9579870417283</c:v>
                </c:pt>
                <c:pt idx="221">
                  <c:v>2697.2823282685054</c:v>
                </c:pt>
                <c:pt idx="222">
                  <c:v>2440.6019776244921</c:v>
                </c:pt>
                <c:pt idx="223">
                  <c:v>2208.3479918872072</c:v>
                </c:pt>
                <c:pt idx="224">
                  <c:v>1998.195895104114</c:v>
                </c:pt>
                <c:pt idx="225">
                  <c:v>1808.0424144560634</c:v>
                </c:pt>
                <c:pt idx="226">
                  <c:v>1635.9844299959245</c:v>
                </c:pt>
                <c:pt idx="227">
                  <c:v>1480.2999275845411</c:v>
                </c:pt>
                <c:pt idx="228">
                  <c:v>1339.4307643944169</c:v>
                </c:pt>
                <c:pt idx="229">
                  <c:v>1211.9670744925743</c:v>
                </c:pt>
                <c:pt idx="230">
                  <c:v>1096.6331584284587</c:v>
                </c:pt>
                <c:pt idx="231">
                  <c:v>992.27471560502454</c:v>
                </c:pt>
                <c:pt idx="232">
                  <c:v>897.84729165041529</c:v>
                </c:pt>
                <c:pt idx="233">
                  <c:v>812.4058251675425</c:v>
                </c:pt>
                <c:pt idx="234">
                  <c:v>735.09518924197141</c:v>
                </c:pt>
                <c:pt idx="235">
                  <c:v>665.14163304436181</c:v>
                </c:pt>
                <c:pt idx="236">
                  <c:v>601.84503787208132</c:v>
                </c:pt>
                <c:pt idx="237">
                  <c:v>544.5719101259275</c:v>
                </c:pt>
                <c:pt idx="238">
                  <c:v>492.74904109325593</c:v>
                </c:pt>
                <c:pt idx="239">
                  <c:v>445.85777008251603</c:v>
                </c:pt>
                <c:pt idx="240">
                  <c:v>403.42879349273517</c:v>
                </c:pt>
                <c:pt idx="241">
                  <c:v>365.03746786532827</c:v>
                </c:pt>
                <c:pt idx="242">
                  <c:v>330.29955990964771</c:v>
                </c:pt>
                <c:pt idx="243">
                  <c:v>298.86740096706006</c:v>
                </c:pt>
                <c:pt idx="244">
                  <c:v>270.42640742615208</c:v>
                </c:pt>
                <c:pt idx="245">
                  <c:v>244.69193226422041</c:v>
                </c:pt>
                <c:pt idx="246">
                  <c:v>221.4064162041868</c:v>
                </c:pt>
                <c:pt idx="247">
                  <c:v>200.33680997479112</c:v>
                </c:pt>
                <c:pt idx="248">
                  <c:v>181.27224187515108</c:v>
                </c:pt>
                <c:pt idx="249">
                  <c:v>164.02190729990141</c:v>
                </c:pt>
                <c:pt idx="250">
                  <c:v>148.41315910257663</c:v>
                </c:pt>
                <c:pt idx="251">
                  <c:v>134.2897796849353</c:v>
                </c:pt>
                <c:pt idx="252">
                  <c:v>121.51041751873454</c:v>
                </c:pt>
                <c:pt idx="253">
                  <c:v>109.94717245212343</c:v>
                </c:pt>
                <c:pt idx="254">
                  <c:v>99.484315641933591</c:v>
                </c:pt>
                <c:pt idx="255">
                  <c:v>90.017131300521825</c:v>
                </c:pt>
                <c:pt idx="256">
                  <c:v>81.450868664968013</c:v>
                </c:pt>
                <c:pt idx="257">
                  <c:v>73.699793699595588</c:v>
                </c:pt>
                <c:pt idx="258">
                  <c:v>66.686331040925097</c:v>
                </c:pt>
                <c:pt idx="259">
                  <c:v>60.340287597361844</c:v>
                </c:pt>
                <c:pt idx="260">
                  <c:v>54.59815003314425</c:v>
                </c:pt>
                <c:pt idx="261">
                  <c:v>49.40244910553011</c:v>
                </c:pt>
                <c:pt idx="262">
                  <c:v>44.701184493300701</c:v>
                </c:pt>
                <c:pt idx="263">
                  <c:v>40.447304360067363</c:v>
                </c:pt>
                <c:pt idx="264">
                  <c:v>36.59823444367791</c:v>
                </c:pt>
                <c:pt idx="265">
                  <c:v>33.115451958692319</c:v>
                </c:pt>
                <c:pt idx="266">
                  <c:v>29.964100047396972</c:v>
                </c:pt>
                <c:pt idx="267">
                  <c:v>27.112638920657812</c:v>
                </c:pt>
                <c:pt idx="268">
                  <c:v>24.532530197109335</c:v>
                </c:pt>
                <c:pt idx="269">
                  <c:v>22.197951281441586</c:v>
                </c:pt>
                <c:pt idx="270">
                  <c:v>20.085536923187668</c:v>
                </c:pt>
                <c:pt idx="271">
                  <c:v>18.174145369443035</c:v>
                </c:pt>
                <c:pt idx="272">
                  <c:v>16.444646771097005</c:v>
                </c:pt>
                <c:pt idx="273">
                  <c:v>14.879731724872824</c:v>
                </c:pt>
                <c:pt idx="274">
                  <c:v>13.463738035001663</c:v>
                </c:pt>
                <c:pt idx="275">
                  <c:v>12.182493960703475</c:v>
                </c:pt>
                <c:pt idx="276">
                  <c:v>11.023176380641587</c:v>
                </c:pt>
                <c:pt idx="277">
                  <c:v>9.9741824548146933</c:v>
                </c:pt>
                <c:pt idx="278">
                  <c:v>9.0250134994341149</c:v>
                </c:pt>
                <c:pt idx="279">
                  <c:v>8.1661699125676321</c:v>
                </c:pt>
                <c:pt idx="280">
                  <c:v>7.3890560989306504</c:v>
                </c:pt>
                <c:pt idx="281">
                  <c:v>6.6858944422792606</c:v>
                </c:pt>
                <c:pt idx="282">
                  <c:v>6.0496474644129297</c:v>
                </c:pt>
                <c:pt idx="283">
                  <c:v>5.4739473917271964</c:v>
                </c:pt>
                <c:pt idx="284">
                  <c:v>4.9530324243951052</c:v>
                </c:pt>
                <c:pt idx="285">
                  <c:v>4.4816890703380654</c:v>
                </c:pt>
                <c:pt idx="286">
                  <c:v>4.0551999668446692</c:v>
                </c:pt>
                <c:pt idx="287">
                  <c:v>3.6692966676192342</c:v>
                </c:pt>
                <c:pt idx="288">
                  <c:v>3.3201169227365455</c:v>
                </c:pt>
                <c:pt idx="289">
                  <c:v>3.0041660239464267</c:v>
                </c:pt>
                <c:pt idx="290">
                  <c:v>2.7182818284590451</c:v>
                </c:pt>
                <c:pt idx="291">
                  <c:v>2.4596031111569463</c:v>
                </c:pt>
                <c:pt idx="292">
                  <c:v>2.2255409284924617</c:v>
                </c:pt>
                <c:pt idx="293">
                  <c:v>2.0137527074704753</c:v>
                </c:pt>
                <c:pt idx="294">
                  <c:v>1.8221188003905053</c:v>
                </c:pt>
                <c:pt idx="295">
                  <c:v>1.6487212707001282</c:v>
                </c:pt>
                <c:pt idx="296">
                  <c:v>1.4918246976412681</c:v>
                </c:pt>
                <c:pt idx="297">
                  <c:v>1.3498588075759994</c:v>
                </c:pt>
                <c:pt idx="298">
                  <c:v>1.221402758160169</c:v>
                </c:pt>
                <c:pt idx="299">
                  <c:v>1.1051709180756455</c:v>
                </c:pt>
                <c:pt idx="3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D7-4DA4-BAC6-6C89CB2A4BF5}"/>
            </c:ext>
          </c:extLst>
        </c:ser>
        <c:ser>
          <c:idx val="3"/>
          <c:order val="1"/>
          <c:tx>
            <c:strRef>
              <c:f>Illustration!$K$5</c:f>
              <c:strCache>
                <c:ptCount val="1"/>
                <c:pt idx="0">
                  <c:v>Linéaire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Illustration!$J$7:$J$8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Illustration!$K$7:$K$8</c:f>
              <c:numCache>
                <c:formatCode>General</c:formatCode>
                <c:ptCount val="2"/>
                <c:pt idx="0">
                  <c:v>10686474581524.463</c:v>
                </c:pt>
                <c:pt idx="1">
                  <c:v>485165195.40979034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D7-4DA4-BAC6-6C89CB2A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130272"/>
        <c:axId val="1300130688"/>
      </c:scatterChart>
      <c:scatterChart>
        <c:scatterStyle val="smoothMarker"/>
        <c:varyColors val="0"/>
        <c:ser>
          <c:idx val="0"/>
          <c:order val="2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Illustration!$G$6:$G$306</c:f>
              <c:numCache>
                <c:formatCode>General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xVal>
          <c:yVal>
            <c:numRef>
              <c:f>Illustration!$I$6:$I$306</c:f>
              <c:numCache>
                <c:formatCode>General</c:formatCode>
                <c:ptCount val="301"/>
                <c:pt idx="0">
                  <c:v>1</c:v>
                </c:pt>
                <c:pt idx="1">
                  <c:v>1.1051709180756477</c:v>
                </c:pt>
                <c:pt idx="2">
                  <c:v>1.2214027581601699</c:v>
                </c:pt>
                <c:pt idx="3">
                  <c:v>1.3498588075760032</c:v>
                </c:pt>
                <c:pt idx="4">
                  <c:v>1.4918246976412703</c:v>
                </c:pt>
                <c:pt idx="5">
                  <c:v>1.6487212707001282</c:v>
                </c:pt>
                <c:pt idx="6">
                  <c:v>1.8221188003905091</c:v>
                </c:pt>
                <c:pt idx="7">
                  <c:v>2.0137527074704766</c:v>
                </c:pt>
                <c:pt idx="8">
                  <c:v>2.2255409284924679</c:v>
                </c:pt>
                <c:pt idx="9">
                  <c:v>2.4596031111569499</c:v>
                </c:pt>
                <c:pt idx="10">
                  <c:v>2.7182818284590451</c:v>
                </c:pt>
                <c:pt idx="11">
                  <c:v>3.0041660239464334</c:v>
                </c:pt>
                <c:pt idx="12">
                  <c:v>3.3201169227365481</c:v>
                </c:pt>
                <c:pt idx="13">
                  <c:v>3.6692966676192444</c:v>
                </c:pt>
                <c:pt idx="14">
                  <c:v>4.0551999668446754</c:v>
                </c:pt>
                <c:pt idx="15">
                  <c:v>4.4816890703380645</c:v>
                </c:pt>
                <c:pt idx="16">
                  <c:v>4.9530324243951149</c:v>
                </c:pt>
                <c:pt idx="17">
                  <c:v>5.4739473917272008</c:v>
                </c:pt>
                <c:pt idx="18">
                  <c:v>6.0496474644129465</c:v>
                </c:pt>
                <c:pt idx="19">
                  <c:v>6.6858944422792703</c:v>
                </c:pt>
                <c:pt idx="20">
                  <c:v>7.3890560989306504</c:v>
                </c:pt>
                <c:pt idx="21">
                  <c:v>8.1661699125676517</c:v>
                </c:pt>
                <c:pt idx="22">
                  <c:v>9.025013499434122</c:v>
                </c:pt>
                <c:pt idx="23">
                  <c:v>9.9741824548147235</c:v>
                </c:pt>
                <c:pt idx="24">
                  <c:v>11.023176380641605</c:v>
                </c:pt>
                <c:pt idx="25">
                  <c:v>12.182493960703473</c:v>
                </c:pt>
                <c:pt idx="26">
                  <c:v>13.463738035001692</c:v>
                </c:pt>
                <c:pt idx="27">
                  <c:v>14.879731724872837</c:v>
                </c:pt>
                <c:pt idx="28">
                  <c:v>16.444646771097055</c:v>
                </c:pt>
                <c:pt idx="29">
                  <c:v>18.174145369443067</c:v>
                </c:pt>
                <c:pt idx="30">
                  <c:v>20.085536923187668</c:v>
                </c:pt>
                <c:pt idx="31">
                  <c:v>22.197951281441636</c:v>
                </c:pt>
                <c:pt idx="32">
                  <c:v>24.532530197109352</c:v>
                </c:pt>
                <c:pt idx="33">
                  <c:v>27.112638920657893</c:v>
                </c:pt>
                <c:pt idx="34">
                  <c:v>29.964100047397025</c:v>
                </c:pt>
                <c:pt idx="35">
                  <c:v>33.115451958692312</c:v>
                </c:pt>
                <c:pt idx="36">
                  <c:v>36.598234443677988</c:v>
                </c:pt>
                <c:pt idx="37">
                  <c:v>40.447304360067399</c:v>
                </c:pt>
                <c:pt idx="38">
                  <c:v>44.701184493300836</c:v>
                </c:pt>
                <c:pt idx="39">
                  <c:v>49.402449105530188</c:v>
                </c:pt>
                <c:pt idx="40">
                  <c:v>54.598150033144236</c:v>
                </c:pt>
                <c:pt idx="41">
                  <c:v>60.340287597362</c:v>
                </c:pt>
                <c:pt idx="42">
                  <c:v>66.686331040925154</c:v>
                </c:pt>
                <c:pt idx="43">
                  <c:v>73.699793699595787</c:v>
                </c:pt>
                <c:pt idx="44">
                  <c:v>81.450868664968141</c:v>
                </c:pt>
                <c:pt idx="45">
                  <c:v>90.017131300521811</c:v>
                </c:pt>
                <c:pt idx="46">
                  <c:v>99.484315641933861</c:v>
                </c:pt>
                <c:pt idx="47">
                  <c:v>109.94717245212352</c:v>
                </c:pt>
                <c:pt idx="48">
                  <c:v>121.51041751873497</c:v>
                </c:pt>
                <c:pt idx="49">
                  <c:v>134.28977968493552</c:v>
                </c:pt>
                <c:pt idx="50">
                  <c:v>148.4131591025766</c:v>
                </c:pt>
                <c:pt idx="51">
                  <c:v>164.02190729990184</c:v>
                </c:pt>
                <c:pt idx="52">
                  <c:v>181.27224187515122</c:v>
                </c:pt>
                <c:pt idx="53">
                  <c:v>200.33680997479183</c:v>
                </c:pt>
                <c:pt idx="54">
                  <c:v>221.40641620418717</c:v>
                </c:pt>
                <c:pt idx="55">
                  <c:v>244.69193226422038</c:v>
                </c:pt>
                <c:pt idx="56">
                  <c:v>270.42640742615276</c:v>
                </c:pt>
                <c:pt idx="57">
                  <c:v>298.86740096706029</c:v>
                </c:pt>
                <c:pt idx="58">
                  <c:v>330.29955990964891</c:v>
                </c:pt>
                <c:pt idx="59">
                  <c:v>365.03746786532889</c:v>
                </c:pt>
                <c:pt idx="60">
                  <c:v>403.42879349273511</c:v>
                </c:pt>
                <c:pt idx="61">
                  <c:v>445.85777008251716</c:v>
                </c:pt>
                <c:pt idx="62">
                  <c:v>492.74904109325632</c:v>
                </c:pt>
                <c:pt idx="63">
                  <c:v>544.57191012592943</c:v>
                </c:pt>
                <c:pt idx="64">
                  <c:v>601.84503787208223</c:v>
                </c:pt>
                <c:pt idx="65">
                  <c:v>665.14163304436181</c:v>
                </c:pt>
                <c:pt idx="66">
                  <c:v>735.09518924197323</c:v>
                </c:pt>
                <c:pt idx="67">
                  <c:v>812.4058251675433</c:v>
                </c:pt>
                <c:pt idx="68">
                  <c:v>897.84729165041836</c:v>
                </c:pt>
                <c:pt idx="69">
                  <c:v>992.27471560502624</c:v>
                </c:pt>
                <c:pt idx="70">
                  <c:v>1096.6331584284585</c:v>
                </c:pt>
                <c:pt idx="71">
                  <c:v>1211.9670744925775</c:v>
                </c:pt>
                <c:pt idx="72">
                  <c:v>1339.430764394418</c:v>
                </c:pt>
                <c:pt idx="73">
                  <c:v>1480.2999275845464</c:v>
                </c:pt>
                <c:pt idx="74">
                  <c:v>1635.984429995927</c:v>
                </c:pt>
                <c:pt idx="75">
                  <c:v>1808.0424144560632</c:v>
                </c:pt>
                <c:pt idx="76">
                  <c:v>1998.195895104119</c:v>
                </c:pt>
                <c:pt idx="77">
                  <c:v>2208.347991887209</c:v>
                </c:pt>
                <c:pt idx="78">
                  <c:v>2440.6019776245007</c:v>
                </c:pt>
                <c:pt idx="79">
                  <c:v>2697.2823282685099</c:v>
                </c:pt>
                <c:pt idx="80">
                  <c:v>2980.9579870417283</c:v>
                </c:pt>
                <c:pt idx="81">
                  <c:v>3294.4680752838403</c:v>
                </c:pt>
                <c:pt idx="82">
                  <c:v>3640.9503073323585</c:v>
                </c:pt>
                <c:pt idx="83">
                  <c:v>4023.8723938223129</c:v>
                </c:pt>
                <c:pt idx="84">
                  <c:v>4447.0667476998578</c:v>
                </c:pt>
                <c:pt idx="85">
                  <c:v>4914.7688402991344</c:v>
                </c:pt>
                <c:pt idx="86">
                  <c:v>5431.6595913629781</c:v>
                </c:pt>
                <c:pt idx="87">
                  <c:v>6002.9122172610287</c:v>
                </c:pt>
                <c:pt idx="88">
                  <c:v>6634.2440062778896</c:v>
                </c:pt>
                <c:pt idx="89">
                  <c:v>7331.9735391559952</c:v>
                </c:pt>
                <c:pt idx="90">
                  <c:v>8103.0839275753842</c:v>
                </c:pt>
                <c:pt idx="91">
                  <c:v>8955.2927034825079</c:v>
                </c:pt>
                <c:pt idx="92">
                  <c:v>9897.1290587439271</c:v>
                </c:pt>
                <c:pt idx="93">
                  <c:v>10938.019208165191</c:v>
                </c:pt>
                <c:pt idx="94">
                  <c:v>12088.380730216988</c:v>
                </c:pt>
                <c:pt idx="95">
                  <c:v>13359.726829661873</c:v>
                </c:pt>
                <c:pt idx="96">
                  <c:v>14764.781565577294</c:v>
                </c:pt>
                <c:pt idx="97">
                  <c:v>16317.60719801545</c:v>
                </c:pt>
                <c:pt idx="98">
                  <c:v>18033.744927828524</c:v>
                </c:pt>
                <c:pt idx="99">
                  <c:v>19930.370438230297</c:v>
                </c:pt>
                <c:pt idx="100">
                  <c:v>22026.465794806718</c:v>
                </c:pt>
                <c:pt idx="101">
                  <c:v>24343.009424408421</c:v>
                </c:pt>
                <c:pt idx="102">
                  <c:v>26903.186074297591</c:v>
                </c:pt>
                <c:pt idx="103">
                  <c:v>29732.618852891435</c:v>
                </c:pt>
                <c:pt idx="104">
                  <c:v>32859.625674443327</c:v>
                </c:pt>
                <c:pt idx="105">
                  <c:v>36315.502674246636</c:v>
                </c:pt>
                <c:pt idx="106">
                  <c:v>40134.83743087585</c:v>
                </c:pt>
                <c:pt idx="107">
                  <c:v>44355.855130297918</c:v>
                </c:pt>
                <c:pt idx="108">
                  <c:v>49020.80113638175</c:v>
                </c:pt>
                <c:pt idx="109">
                  <c:v>54176.363796698752</c:v>
                </c:pt>
                <c:pt idx="110">
                  <c:v>59874.141715197817</c:v>
                </c:pt>
                <c:pt idx="111">
                  <c:v>66171.160168376693</c:v>
                </c:pt>
                <c:pt idx="112">
                  <c:v>73130.441833415578</c:v>
                </c:pt>
                <c:pt idx="113">
                  <c:v>80821.637540313604</c:v>
                </c:pt>
                <c:pt idx="114">
                  <c:v>89321.723360805583</c:v>
                </c:pt>
                <c:pt idx="115">
                  <c:v>98715.771010760494</c:v>
                </c:pt>
                <c:pt idx="116">
                  <c:v>109097.79927650774</c:v>
                </c:pt>
                <c:pt idx="117">
                  <c:v>120571.71498645074</c:v>
                </c:pt>
                <c:pt idx="118">
                  <c:v>133252.35294553102</c:v>
                </c:pt>
                <c:pt idx="119">
                  <c:v>147266.6252405527</c:v>
                </c:pt>
                <c:pt idx="120">
                  <c:v>162754.79141900392</c:v>
                </c:pt>
                <c:pt idx="121">
                  <c:v>179871.86225375134</c:v>
                </c:pt>
                <c:pt idx="122">
                  <c:v>198789.15114295474</c:v>
                </c:pt>
                <c:pt idx="123">
                  <c:v>219695.9886721379</c:v>
                </c:pt>
                <c:pt idx="124">
                  <c:v>242801.61749832364</c:v>
                </c:pt>
                <c:pt idx="125">
                  <c:v>268337.28652087448</c:v>
                </c:pt>
                <c:pt idx="126">
                  <c:v>296558.56529820332</c:v>
                </c:pt>
                <c:pt idx="127">
                  <c:v>327747.9018738122</c:v>
                </c:pt>
                <c:pt idx="128">
                  <c:v>362217.44961124816</c:v>
                </c:pt>
                <c:pt idx="129">
                  <c:v>400312.1913298826</c:v>
                </c:pt>
                <c:pt idx="130">
                  <c:v>442413.39200892049</c:v>
                </c:pt>
                <c:pt idx="131">
                  <c:v>488942.41461546073</c:v>
                </c:pt>
                <c:pt idx="132">
                  <c:v>540364.93724669248</c:v>
                </c:pt>
                <c:pt idx="133">
                  <c:v>597195.61379281664</c:v>
                </c:pt>
                <c:pt idx="134">
                  <c:v>660003.22476615687</c:v>
                </c:pt>
                <c:pt idx="135">
                  <c:v>729416.36984770128</c:v>
                </c:pt>
                <c:pt idx="136">
                  <c:v>806129.75912399136</c:v>
                </c:pt>
                <c:pt idx="137">
                  <c:v>890911.16597916186</c:v>
                </c:pt>
                <c:pt idx="138">
                  <c:v>984609.11122903565</c:v>
                </c:pt>
                <c:pt idx="139">
                  <c:v>1088161.3554026405</c:v>
                </c:pt>
                <c:pt idx="140">
                  <c:v>1202604.2841647768</c:v>
                </c:pt>
                <c:pt idx="141">
                  <c:v>1329083.2808120952</c:v>
                </c:pt>
                <c:pt idx="142">
                  <c:v>1468864.1896540965</c:v>
                </c:pt>
                <c:pt idx="143">
                  <c:v>1623345.9850084595</c:v>
                </c:pt>
                <c:pt idx="144">
                  <c:v>1794074.772606215</c:v>
                </c:pt>
                <c:pt idx="145">
                  <c:v>1982759.2635375687</c:v>
                </c:pt>
                <c:pt idx="146">
                  <c:v>2191287.875606813</c:v>
                </c:pt>
                <c:pt idx="147">
                  <c:v>2421747.6332524163</c:v>
                </c:pt>
                <c:pt idx="148">
                  <c:v>2676445.0551890987</c:v>
                </c:pt>
                <c:pt idx="149">
                  <c:v>2957929.2388223624</c:v>
                </c:pt>
                <c:pt idx="150">
                  <c:v>3269017.3724721107</c:v>
                </c:pt>
                <c:pt idx="151">
                  <c:v>3612822.9307402489</c:v>
                </c:pt>
                <c:pt idx="152">
                  <c:v>3992786.8352109515</c:v>
                </c:pt>
                <c:pt idx="153">
                  <c:v>4412711.8923504455</c:v>
                </c:pt>
                <c:pt idx="154">
                  <c:v>4876800.8532722685</c:v>
                </c:pt>
                <c:pt idx="155">
                  <c:v>5389698.476283012</c:v>
                </c:pt>
                <c:pt idx="156">
                  <c:v>5956538.0131846247</c:v>
                </c:pt>
                <c:pt idx="157">
                  <c:v>6582992.5845837435</c:v>
                </c:pt>
                <c:pt idx="158">
                  <c:v>7275331.9583895933</c:v>
                </c:pt>
                <c:pt idx="159">
                  <c:v>8040485.2997585228</c:v>
                </c:pt>
                <c:pt idx="160">
                  <c:v>8886110.5205078721</c:v>
                </c:pt>
                <c:pt idx="161">
                  <c:v>9820670.9220713712</c:v>
                </c:pt>
                <c:pt idx="162">
                  <c:v>10853519.89906441</c:v>
                </c:pt>
                <c:pt idx="163">
                  <c:v>11994994.551201342</c:v>
                </c:pt>
                <c:pt idx="164">
                  <c:v>13256519.140463596</c:v>
                </c:pt>
                <c:pt idx="165">
                  <c:v>14650719.428953517</c:v>
                </c:pt>
                <c:pt idx="166">
                  <c:v>16191549.04176531</c:v>
                </c:pt>
                <c:pt idx="167">
                  <c:v>17894429.119554602</c:v>
                </c:pt>
                <c:pt idx="168">
                  <c:v>19776402.658497788</c:v>
                </c:pt>
                <c:pt idx="169">
                  <c:v>21856305.082325712</c:v>
                </c:pt>
                <c:pt idx="170">
                  <c:v>24154952.753575299</c:v>
                </c:pt>
                <c:pt idx="171">
                  <c:v>26695351.310742743</c:v>
                </c:pt>
                <c:pt idx="172">
                  <c:v>29502925.916445438</c:v>
                </c:pt>
                <c:pt idx="173">
                  <c:v>32605775.720995869</c:v>
                </c:pt>
                <c:pt idx="174">
                  <c:v>36034955.088141717</c:v>
                </c:pt>
                <c:pt idx="175">
                  <c:v>39824784.397576228</c:v>
                </c:pt>
                <c:pt idx="176">
                  <c:v>44013193.534834109</c:v>
                </c:pt>
                <c:pt idx="177">
                  <c:v>48642101.506333664</c:v>
                </c:pt>
                <c:pt idx="178">
                  <c:v>53757835.978883691</c:v>
                </c:pt>
                <c:pt idx="179">
                  <c:v>59411596.94254306</c:v>
                </c:pt>
                <c:pt idx="180">
                  <c:v>65659969.13733051</c:v>
                </c:pt>
                <c:pt idx="181">
                  <c:v>72565488.372322351</c:v>
                </c:pt>
                <c:pt idx="182">
                  <c:v>80197267.405047059</c:v>
                </c:pt>
                <c:pt idx="183">
                  <c:v>88631687.645194188</c:v>
                </c:pt>
                <c:pt idx="184">
                  <c:v>97953163.605433434</c:v>
                </c:pt>
                <c:pt idx="185">
                  <c:v>108254987.75023076</c:v>
                </c:pt>
                <c:pt idx="186">
                  <c:v>119640264.19819069</c:v>
                </c:pt>
                <c:pt idx="187">
                  <c:v>132222940.62272716</c:v>
                </c:pt>
                <c:pt idx="188">
                  <c:v>146128948.6786814</c:v>
                </c:pt>
                <c:pt idx="189">
                  <c:v>161497464.36864775</c:v>
                </c:pt>
                <c:pt idx="190">
                  <c:v>178482300.96318725</c:v>
                </c:pt>
                <c:pt idx="191">
                  <c:v>197253448.41573998</c:v>
                </c:pt>
                <c:pt idx="192">
                  <c:v>217998774.67921108</c:v>
                </c:pt>
                <c:pt idx="193">
                  <c:v>240925905.95158944</c:v>
                </c:pt>
                <c:pt idx="194">
                  <c:v>266264304.66872561</c:v>
                </c:pt>
                <c:pt idx="195">
                  <c:v>294267566.04150879</c:v>
                </c:pt>
                <c:pt idx="196">
                  <c:v>325215956.12198102</c:v>
                </c:pt>
                <c:pt idx="197">
                  <c:v>359419216.80017978</c:v>
                </c:pt>
                <c:pt idx="198">
                  <c:v>397219665.80508411</c:v>
                </c:pt>
                <c:pt idx="199">
                  <c:v>438995622.73550737</c:v>
                </c:pt>
                <c:pt idx="200">
                  <c:v>485165195.40979028</c:v>
                </c:pt>
                <c:pt idx="201">
                  <c:v>536190464.42938966</c:v>
                </c:pt>
                <c:pt idx="202">
                  <c:v>592582107.83683729</c:v>
                </c:pt>
                <c:pt idx="203">
                  <c:v>654904512.15323853</c:v>
                </c:pt>
                <c:pt idx="204">
                  <c:v>723781420.94827974</c:v>
                </c:pt>
                <c:pt idx="205">
                  <c:v>799902177.47550535</c:v>
                </c:pt>
                <c:pt idx="206">
                  <c:v>884028623.85131514</c:v>
                </c:pt>
                <c:pt idx="207">
                  <c:v>977002725.82691073</c:v>
                </c:pt>
                <c:pt idx="208">
                  <c:v>1079754999.464535</c:v>
                </c:pt>
                <c:pt idx="209">
                  <c:v>1193313824.0549922</c:v>
                </c:pt>
                <c:pt idx="210">
                  <c:v>1318815734.4832146</c:v>
                </c:pt>
                <c:pt idx="211">
                  <c:v>1457516796.0514259</c:v>
                </c:pt>
                <c:pt idx="212">
                  <c:v>1610805175.6028333</c:v>
                </c:pt>
                <c:pt idx="213">
                  <c:v>1780215034.7619841</c:v>
                </c:pt>
                <c:pt idx="214">
                  <c:v>1967441884.3399758</c:v>
                </c:pt>
                <c:pt idx="215">
                  <c:v>2174359553.5764885</c:v>
                </c:pt>
                <c:pt idx="216">
                  <c:v>2403038944.0526867</c:v>
                </c:pt>
                <c:pt idx="217">
                  <c:v>2655768755.9702463</c:v>
                </c:pt>
                <c:pt idx="218">
                  <c:v>2935078394.2322512</c:v>
                </c:pt>
                <c:pt idx="219">
                  <c:v>3243763283.5776596</c:v>
                </c:pt>
                <c:pt idx="220">
                  <c:v>3584912846.1315918</c:v>
                </c:pt>
                <c:pt idx="221">
                  <c:v>3961941421.3804398</c:v>
                </c:pt>
                <c:pt idx="222">
                  <c:v>4378622438.0289631</c:v>
                </c:pt>
                <c:pt idx="223">
                  <c:v>4839126179.7430887</c:v>
                </c:pt>
                <c:pt idx="224">
                  <c:v>5348061522.7505789</c:v>
                </c:pt>
                <c:pt idx="225">
                  <c:v>5910522063.0232906</c:v>
                </c:pt>
                <c:pt idx="226">
                  <c:v>6532137094.6978302</c:v>
                </c:pt>
                <c:pt idx="227">
                  <c:v>7219127949.9432049</c:v>
                </c:pt>
                <c:pt idx="228">
                  <c:v>7978370264.1442823</c:v>
                </c:pt>
                <c:pt idx="229">
                  <c:v>8817462789.5717964</c:v>
                </c:pt>
                <c:pt idx="230">
                  <c:v>9744803446.2489033</c:v>
                </c:pt>
                <c:pt idx="231">
                  <c:v>10769673371.15765</c:v>
                </c:pt>
                <c:pt idx="232">
                  <c:v>11902329806.977171</c:v>
                </c:pt>
                <c:pt idx="233">
                  <c:v>13154108760.016079</c:v>
                </c:pt>
                <c:pt idx="234">
                  <c:v>14537538454.773909</c:v>
                </c:pt>
                <c:pt idx="235">
                  <c:v>16066464720.622478</c:v>
                </c:pt>
                <c:pt idx="236">
                  <c:v>17756189565.520374</c:v>
                </c:pt>
                <c:pt idx="237">
                  <c:v>19623624323.651413</c:v>
                </c:pt>
                <c:pt idx="238">
                  <c:v>21687458909.741398</c:v>
                </c:pt>
                <c:pt idx="239">
                  <c:v>23968348874.006817</c:v>
                </c:pt>
                <c:pt idx="240">
                  <c:v>26489122129.843472</c:v>
                </c:pt>
                <c:pt idx="241">
                  <c:v>29275007423.257107</c:v>
                </c:pt>
                <c:pt idx="242">
                  <c:v>32353886830.6325</c:v>
                </c:pt>
                <c:pt idx="243">
                  <c:v>35756574811.925652</c:v>
                </c:pt>
                <c:pt idx="244">
                  <c:v>39517126612.136505</c:v>
                </c:pt>
                <c:pt idx="245">
                  <c:v>43673179097.646416</c:v>
                </c:pt>
                <c:pt idx="246">
                  <c:v>48266327438.628143</c:v>
                </c:pt>
                <c:pt idx="247">
                  <c:v>53342541407.488556</c:v>
                </c:pt>
                <c:pt idx="248">
                  <c:v>58952625459.802254</c:v>
                </c:pt>
                <c:pt idx="249">
                  <c:v>65152727202.379547</c:v>
                </c:pt>
                <c:pt idx="250">
                  <c:v>72004899337.38588</c:v>
                </c:pt>
                <c:pt idx="251">
                  <c:v>79577720706.643448</c:v>
                </c:pt>
                <c:pt idx="252">
                  <c:v>87946982651.728745</c:v>
                </c:pt>
                <c:pt idx="253">
                  <c:v>97196447559.193893</c:v>
                </c:pt>
                <c:pt idx="254">
                  <c:v>107418687182.68602</c:v>
                </c:pt>
                <c:pt idx="255">
                  <c:v>118716009132.16965</c:v>
                </c:pt>
                <c:pt idx="256">
                  <c:v>131201480802.87709</c:v>
                </c:pt>
                <c:pt idx="257">
                  <c:v>145000060991.80032</c:v>
                </c:pt>
                <c:pt idx="258">
                  <c:v>160249850527.33252</c:v>
                </c:pt>
                <c:pt idx="259">
                  <c:v>177103474428.77765</c:v>
                </c:pt>
                <c:pt idx="260">
                  <c:v>195729609428.83878</c:v>
                </c:pt>
                <c:pt idx="261">
                  <c:v>216314672147.05798</c:v>
                </c:pt>
                <c:pt idx="262">
                  <c:v>239064684809.99713</c:v>
                </c:pt>
                <c:pt idx="263">
                  <c:v>264207337190.92929</c:v>
                </c:pt>
                <c:pt idx="264">
                  <c:v>291994265405.62195</c:v>
                </c:pt>
                <c:pt idx="265">
                  <c:v>322703570371.15485</c:v>
                </c:pt>
                <c:pt idx="266">
                  <c:v>356642601133.37903</c:v>
                </c:pt>
                <c:pt idx="267">
                  <c:v>394151030919.46411</c:v>
                </c:pt>
                <c:pt idx="268">
                  <c:v>435604256701.7262</c:v>
                </c:pt>
                <c:pt idx="269">
                  <c:v>481417156296.70746</c:v>
                </c:pt>
                <c:pt idx="270">
                  <c:v>532048240601.79865</c:v>
                </c:pt>
                <c:pt idx="271">
                  <c:v>588004242526.42371</c:v>
                </c:pt>
                <c:pt idx="272">
                  <c:v>649845188545.30432</c:v>
                </c:pt>
                <c:pt idx="273">
                  <c:v>718190003631.65479</c:v>
                </c:pt>
                <c:pt idx="274">
                  <c:v>793722705666.34973</c:v>
                </c:pt>
                <c:pt idx="275">
                  <c:v>877199251318.76489</c:v>
                </c:pt>
                <c:pt idx="276">
                  <c:v>969455101915.23157</c:v>
                </c:pt>
                <c:pt idx="277">
                  <c:v>1071413585016.7786</c:v>
                </c:pt>
                <c:pt idx="278">
                  <c:v>1184095135391.7114</c:v>
                </c:pt>
                <c:pt idx="279">
                  <c:v>1308627507869.7681</c:v>
                </c:pt>
                <c:pt idx="280">
                  <c:v>1446257064291.4751</c:v>
                </c:pt>
                <c:pt idx="281">
                  <c:v>1598361247516.4028</c:v>
                </c:pt>
                <c:pt idx="282">
                  <c:v>1766462367334.2429</c:v>
                </c:pt>
                <c:pt idx="283">
                  <c:v>1952242836252.863</c:v>
                </c:pt>
                <c:pt idx="284">
                  <c:v>2157562007648.1858</c:v>
                </c:pt>
                <c:pt idx="285">
                  <c:v>2384474784797.6777</c:v>
                </c:pt>
                <c:pt idx="286">
                  <c:v>2635252187043.0859</c:v>
                </c:pt>
                <c:pt idx="287">
                  <c:v>2912404078915.2695</c:v>
                </c:pt>
                <c:pt idx="288">
                  <c:v>3218704289702.0425</c:v>
                </c:pt>
                <c:pt idx="289">
                  <c:v>3557218374864.0366</c:v>
                </c:pt>
                <c:pt idx="290">
                  <c:v>3931334297144.042</c:v>
                </c:pt>
                <c:pt idx="291">
                  <c:v>4344796334436.9683</c:v>
                </c:pt>
                <c:pt idx="292">
                  <c:v>4801742553781.4189</c:v>
                </c:pt>
                <c:pt idx="293">
                  <c:v>5306746226525.5049</c:v>
                </c:pt>
                <c:pt idx="294">
                  <c:v>5864861599163.6787</c:v>
                </c:pt>
                <c:pt idx="295">
                  <c:v>6481674477934.3203</c:v>
                </c:pt>
                <c:pt idx="296">
                  <c:v>7163358133446.1768</c:v>
                </c:pt>
                <c:pt idx="297">
                  <c:v>7916735084845.3799</c:v>
                </c:pt>
                <c:pt idx="298">
                  <c:v>8749345381880.2402</c:v>
                </c:pt>
                <c:pt idx="299">
                  <c:v>9669522068253.5273</c:v>
                </c:pt>
                <c:pt idx="300">
                  <c:v>10686474581524.463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D7-4DA4-BAC6-6C89CB2A4BF5}"/>
            </c:ext>
          </c:extLst>
        </c:ser>
        <c:ser>
          <c:idx val="1"/>
          <c:order val="3"/>
          <c:tx>
            <c:strRef>
              <c:f>Illustration!$K$5</c:f>
              <c:strCache>
                <c:ptCount val="1"/>
                <c:pt idx="0">
                  <c:v>Linéaire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Illustration!$K$10:$K$11</c:f>
              <c:numCache>
                <c:formatCode>General</c:formatCode>
                <c:ptCount val="2"/>
                <c:pt idx="0">
                  <c:v>200</c:v>
                </c:pt>
                <c:pt idx="1">
                  <c:v>300</c:v>
                </c:pt>
              </c:numCache>
            </c:numRef>
          </c:xVal>
          <c:yVal>
            <c:numRef>
              <c:f>Illustration!$L$10:$L$11</c:f>
              <c:numCache>
                <c:formatCode>General</c:formatCode>
                <c:ptCount val="2"/>
                <c:pt idx="0">
                  <c:v>485165195.40979028</c:v>
                </c:pt>
                <c:pt idx="1">
                  <c:v>10686474581524.463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4D7-4DA4-BAC6-6C89CB2A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084000"/>
        <c:axId val="1523079840"/>
      </c:scatterChart>
      <c:valAx>
        <c:axId val="1300130272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0130688"/>
        <c:crosses val="autoZero"/>
        <c:crossBetween val="midCat"/>
      </c:valAx>
      <c:valAx>
        <c:axId val="130013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0130272"/>
        <c:crosses val="autoZero"/>
        <c:crossBetween val="midCat"/>
      </c:valAx>
      <c:valAx>
        <c:axId val="15230798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523084000"/>
        <c:crosses val="max"/>
        <c:crossBetween val="midCat"/>
      </c:valAx>
      <c:valAx>
        <c:axId val="152308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07984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50800</xdr:colOff>
      <xdr:row>13</xdr:row>
      <xdr:rowOff>0</xdr:rowOff>
    </xdr:from>
    <xdr:to>
      <xdr:col>14</xdr:col>
      <xdr:colOff>742950</xdr:colOff>
      <xdr:row>32</xdr:row>
      <xdr:rowOff>57150</xdr:rowOff>
    </xdr:to>
    <xdr:graphicFrame macro="">
      <xdr:nvGraphicFramePr>
        <xdr:cNvPr id="1043" name="Graphique 3">
          <a:extLst>
            <a:ext uri="{FF2B5EF4-FFF2-40B4-BE49-F238E27FC236}">
              <a16:creationId xmlns:a16="http://schemas.microsoft.com/office/drawing/2014/main" id="{31824739-971C-46FB-8D3B-C2DF2023EF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15</xdr:col>
      <xdr:colOff>0</xdr:colOff>
      <xdr:row>13</xdr:row>
      <xdr:rowOff>0</xdr:rowOff>
    </xdr:from>
    <xdr:to>
      <xdr:col>21</xdr:col>
      <xdr:colOff>209550</xdr:colOff>
      <xdr:row>32</xdr:row>
      <xdr:rowOff>38100</xdr:rowOff>
    </xdr:to>
    <xdr:graphicFrame macro="">
      <xdr:nvGraphicFramePr>
        <xdr:cNvPr id="1044" name="Graphique 4">
          <a:extLst>
            <a:ext uri="{FF2B5EF4-FFF2-40B4-BE49-F238E27FC236}">
              <a16:creationId xmlns:a16="http://schemas.microsoft.com/office/drawing/2014/main" id="{E46A25AE-9082-4313-BA8B-74B7164843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609" cy="607391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1E02FB-7EDC-4F8D-A641-9E89BFECC4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8609" cy="607391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6B5011E-6787-4E79-87C1-501DEC62D4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749300</xdr:colOff>
      <xdr:row>5</xdr:row>
      <xdr:rowOff>177800</xdr:rowOff>
    </xdr:from>
    <xdr:to>
      <xdr:col>20</xdr:col>
      <xdr:colOff>749300</xdr:colOff>
      <xdr:row>20</xdr:row>
      <xdr:rowOff>158750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D04FD16-A86E-4747-8950-7DEAD759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2"/>
  <sheetViews>
    <sheetView zoomScaleNormal="100" workbookViewId="0">
      <selection activeCell="C32" sqref="C32"/>
    </sheetView>
  </sheetViews>
  <sheetFormatPr baseColWidth="10" defaultRowHeight="14.5" x14ac:dyDescent="0.35"/>
  <cols>
    <col min="1" max="1" width="6.7265625" customWidth="1"/>
    <col min="2" max="2" width="11.1796875" customWidth="1"/>
    <col min="3" max="3" width="10.81640625" customWidth="1"/>
    <col min="4" max="7" width="8.7265625" customWidth="1"/>
    <col min="10" max="10" width="12.453125" customWidth="1"/>
    <col min="13" max="13" width="14" customWidth="1"/>
  </cols>
  <sheetData>
    <row r="2" spans="1:17" x14ac:dyDescent="0.35">
      <c r="A2" t="s">
        <v>8</v>
      </c>
      <c r="B2" t="s">
        <v>26</v>
      </c>
      <c r="E2" s="10" t="s">
        <v>27</v>
      </c>
      <c r="F2" s="11">
        <v>700</v>
      </c>
      <c r="G2" s="3"/>
      <c r="H2" s="3"/>
      <c r="I2" s="3"/>
      <c r="J2" s="3"/>
      <c r="K2" s="3"/>
      <c r="L2" s="3"/>
      <c r="M2" s="3"/>
      <c r="N2" s="3"/>
      <c r="O2" s="3"/>
    </row>
    <row r="3" spans="1:17" x14ac:dyDescent="0.35">
      <c r="A3">
        <v>0</v>
      </c>
      <c r="B3" s="1">
        <v>100000</v>
      </c>
      <c r="D3" s="1"/>
      <c r="E3" s="7"/>
      <c r="F3" s="7"/>
      <c r="G3" s="7"/>
      <c r="H3" s="7"/>
      <c r="I3" s="1"/>
      <c r="P3" s="1"/>
      <c r="Q3" s="9"/>
    </row>
    <row r="4" spans="1:17" x14ac:dyDescent="0.35">
      <c r="A4">
        <v>5</v>
      </c>
      <c r="B4" s="1">
        <v>86071</v>
      </c>
      <c r="D4" s="1"/>
      <c r="F4" s="1"/>
      <c r="G4" s="1"/>
      <c r="H4" s="1"/>
      <c r="Q4" s="9"/>
    </row>
    <row r="5" spans="1:17" x14ac:dyDescent="0.35">
      <c r="A5">
        <v>10</v>
      </c>
      <c r="B5" s="1">
        <v>74082</v>
      </c>
      <c r="D5" s="1"/>
      <c r="F5" s="1"/>
      <c r="G5" s="1"/>
      <c r="H5" s="1"/>
      <c r="P5" s="1"/>
      <c r="Q5" s="9"/>
    </row>
    <row r="6" spans="1:17" x14ac:dyDescent="0.35">
      <c r="A6">
        <v>15</v>
      </c>
      <c r="B6" s="3" t="s">
        <v>28</v>
      </c>
    </row>
    <row r="7" spans="1:17" x14ac:dyDescent="0.35">
      <c r="I7" s="8"/>
      <c r="J7" s="8"/>
      <c r="L7" s="8"/>
      <c r="N7" s="8"/>
    </row>
    <row r="8" spans="1:17" x14ac:dyDescent="0.35">
      <c r="B8" s="4" t="s">
        <v>32</v>
      </c>
      <c r="I8" s="1"/>
      <c r="J8" s="2"/>
      <c r="L8" s="2"/>
      <c r="N8" s="2"/>
    </row>
    <row r="9" spans="1:17" x14ac:dyDescent="0.35">
      <c r="B9" s="4" t="s">
        <v>33</v>
      </c>
      <c r="I9" s="1"/>
      <c r="J9" s="2"/>
      <c r="L9" s="2"/>
      <c r="N9" s="2"/>
    </row>
    <row r="10" spans="1:17" x14ac:dyDescent="0.35">
      <c r="B10" s="4" t="s">
        <v>34</v>
      </c>
      <c r="I10" s="1"/>
      <c r="J10" s="2"/>
    </row>
    <row r="11" spans="1:17" x14ac:dyDescent="0.35">
      <c r="B11" s="4"/>
    </row>
    <row r="12" spans="1:17" x14ac:dyDescent="0.35">
      <c r="B12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tabSelected="1" zoomScaleNormal="100" workbookViewId="0">
      <selection activeCell="K7" sqref="K7"/>
    </sheetView>
  </sheetViews>
  <sheetFormatPr baseColWidth="10" defaultRowHeight="14.5" x14ac:dyDescent="0.35"/>
  <cols>
    <col min="1" max="2" width="7.54296875" customWidth="1"/>
    <col min="3" max="3" width="10.81640625" customWidth="1"/>
    <col min="4" max="7" width="8.7265625" customWidth="1"/>
    <col min="9" max="9" width="11.26953125" customWidth="1"/>
    <col min="10" max="10" width="12.453125" customWidth="1"/>
    <col min="13" max="13" width="14" customWidth="1"/>
  </cols>
  <sheetData>
    <row r="1" spans="1:18" x14ac:dyDescent="0.35">
      <c r="E1" t="s">
        <v>10</v>
      </c>
      <c r="J1" t="s">
        <v>22</v>
      </c>
    </row>
    <row r="2" spans="1:18" x14ac:dyDescent="0.35">
      <c r="A2" t="s">
        <v>8</v>
      </c>
      <c r="B2" t="s">
        <v>9</v>
      </c>
      <c r="C2" t="s">
        <v>26</v>
      </c>
      <c r="D2" t="s">
        <v>23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11</v>
      </c>
      <c r="J2" s="3" t="s">
        <v>0</v>
      </c>
      <c r="K2" s="3" t="s">
        <v>1</v>
      </c>
      <c r="L2" s="3" t="s">
        <v>2</v>
      </c>
      <c r="M2" s="3" t="s">
        <v>3</v>
      </c>
      <c r="N2" s="3" t="s">
        <v>11</v>
      </c>
    </row>
    <row r="3" spans="1:18" x14ac:dyDescent="0.35">
      <c r="A3">
        <v>0</v>
      </c>
      <c r="B3">
        <f>A5-A3</f>
        <v>10</v>
      </c>
      <c r="C3" s="1">
        <v>100000</v>
      </c>
      <c r="D3" s="1">
        <f>C5-C3</f>
        <v>-25918</v>
      </c>
      <c r="E3" s="7">
        <f>10*0.5*(C3+C5)</f>
        <v>870410</v>
      </c>
      <c r="F3" s="7">
        <f>F4+F5</f>
        <v>865560</v>
      </c>
      <c r="G3" s="7">
        <f>10*(C5-C3)/LN(C5/C3)</f>
        <v>863940.25011261308</v>
      </c>
      <c r="H3" s="7">
        <f>H4+H5</f>
        <v>863940.74601082131</v>
      </c>
      <c r="I3" s="1">
        <f>5*(0.5*C3+0.5*C5+C4)</f>
        <v>865560</v>
      </c>
      <c r="J3">
        <f>$D3/E3</f>
        <v>-2.9776771866132052E-2</v>
      </c>
      <c r="K3">
        <f>$D3/F3</f>
        <v>-2.9943620315171681E-2</v>
      </c>
      <c r="L3">
        <f>$D3/G3</f>
        <v>-2.9999759817442972E-2</v>
      </c>
      <c r="M3" s="5">
        <f>((M4*M5)^0.5)*-1</f>
        <v>-2.9999759816561083E-2</v>
      </c>
      <c r="N3">
        <f>D3/I3</f>
        <v>-2.9943620315171681E-2</v>
      </c>
      <c r="P3" s="1">
        <f>C3</f>
        <v>100000</v>
      </c>
      <c r="Q3" s="9">
        <f>((P3/C3)-1)*1000</f>
        <v>0</v>
      </c>
      <c r="R3">
        <v>1</v>
      </c>
    </row>
    <row r="4" spans="1:18" x14ac:dyDescent="0.35">
      <c r="A4">
        <v>5</v>
      </c>
      <c r="B4">
        <f>A4-A3</f>
        <v>5</v>
      </c>
      <c r="C4" s="1">
        <v>86071</v>
      </c>
      <c r="D4" s="1">
        <f>C4-C3</f>
        <v>-13929</v>
      </c>
      <c r="F4" s="1">
        <f>5*0.5*(C3+C4)</f>
        <v>465177.5</v>
      </c>
      <c r="G4" s="1"/>
      <c r="H4" s="1">
        <f>5*(C4-C3)/LN(C4/C3)</f>
        <v>464307.27741574997</v>
      </c>
      <c r="K4">
        <f>$D4/F4</f>
        <v>-2.9943408698830016E-2</v>
      </c>
      <c r="M4">
        <f>$D4/H4</f>
        <v>-2.9999529788820641E-2</v>
      </c>
      <c r="P4">
        <f>0.5*P3+0.5*P5</f>
        <v>87041</v>
      </c>
      <c r="Q4" s="9">
        <f>((P4/C4)-1)*1000</f>
        <v>11.269765658584285</v>
      </c>
      <c r="R4">
        <v>1</v>
      </c>
    </row>
    <row r="5" spans="1:18" x14ac:dyDescent="0.35">
      <c r="A5">
        <v>10</v>
      </c>
      <c r="B5">
        <f>A5-A4</f>
        <v>5</v>
      </c>
      <c r="C5" s="1">
        <v>74082</v>
      </c>
      <c r="D5" s="1">
        <f>C5-C4</f>
        <v>-11989</v>
      </c>
      <c r="F5" s="1">
        <f>5*0.5*(C4+C5)</f>
        <v>400382.5</v>
      </c>
      <c r="G5" s="1"/>
      <c r="H5" s="1">
        <f>5*(C5-C4)/LN(C5/C4)</f>
        <v>399633.46859507129</v>
      </c>
      <c r="K5">
        <f>$D5/F5</f>
        <v>-2.9943866177967318E-2</v>
      </c>
      <c r="M5">
        <f>$D5/H5</f>
        <v>-2.9999989846065313E-2</v>
      </c>
      <c r="P5" s="1">
        <f>C5</f>
        <v>74082</v>
      </c>
      <c r="Q5" s="9">
        <f>((P5/C5)-1)*1000</f>
        <v>0</v>
      </c>
      <c r="R5">
        <v>1</v>
      </c>
    </row>
    <row r="6" spans="1:18" x14ac:dyDescent="0.35">
      <c r="A6" s="13">
        <v>15</v>
      </c>
      <c r="B6" s="13">
        <v>5</v>
      </c>
      <c r="C6" s="14">
        <f>C5*EXP(M3*B6)</f>
        <v>63763.044883612136</v>
      </c>
      <c r="D6" s="14">
        <f>C6-C5</f>
        <v>-10318.955116387864</v>
      </c>
      <c r="H6" s="1">
        <f>5*(C6-C5)/LN(C6/C5)</f>
        <v>343967.9243928942</v>
      </c>
    </row>
    <row r="7" spans="1:18" x14ac:dyDescent="0.35">
      <c r="B7">
        <v>15</v>
      </c>
      <c r="H7" s="1">
        <f>SUM(H4:H6)</f>
        <v>1207908.6704037155</v>
      </c>
      <c r="I7" s="12">
        <f>H7*700</f>
        <v>845536069.28260076</v>
      </c>
      <c r="J7" s="1">
        <f>$C$5*(1+J3)^5</f>
        <v>63689.969053613211</v>
      </c>
      <c r="K7" s="1">
        <f>$C$5*(1+K3)^5</f>
        <v>63635.224341306595</v>
      </c>
      <c r="L7" s="1">
        <f>$C$5*EXP(L3*5)</f>
        <v>63763.044883330971</v>
      </c>
      <c r="M7" s="1">
        <f>$C$5*EXP(M3*5)</f>
        <v>63763.044883612136</v>
      </c>
    </row>
    <row r="8" spans="1:18" x14ac:dyDescent="0.35">
      <c r="A8" s="4" t="s">
        <v>30</v>
      </c>
      <c r="C8" t="s">
        <v>31</v>
      </c>
      <c r="H8" s="1"/>
      <c r="I8" s="8" t="s">
        <v>6</v>
      </c>
      <c r="J8" s="8" t="s">
        <v>7</v>
      </c>
      <c r="M8" s="6" t="s">
        <v>24</v>
      </c>
    </row>
    <row r="9" spans="1:18" x14ac:dyDescent="0.35">
      <c r="A9" t="s">
        <v>12</v>
      </c>
      <c r="B9" s="4" t="s">
        <v>17</v>
      </c>
      <c r="H9" t="s">
        <v>4</v>
      </c>
      <c r="I9" s="1">
        <f>H3-G3</f>
        <v>0.49589820823166519</v>
      </c>
      <c r="J9" s="2">
        <f>I9*700</f>
        <v>347.12874576216564</v>
      </c>
    </row>
    <row r="10" spans="1:18" x14ac:dyDescent="0.35">
      <c r="A10" t="s">
        <v>13</v>
      </c>
      <c r="B10" s="4" t="s">
        <v>29</v>
      </c>
      <c r="H10" t="s">
        <v>20</v>
      </c>
      <c r="I10" s="1">
        <f>H3-F3</f>
        <v>-1619.2539891786873</v>
      </c>
      <c r="J10" s="2">
        <f>I10*700</f>
        <v>-1133477.7924250811</v>
      </c>
    </row>
    <row r="11" spans="1:18" x14ac:dyDescent="0.35">
      <c r="A11" t="s">
        <v>14</v>
      </c>
      <c r="B11" s="4" t="s">
        <v>18</v>
      </c>
      <c r="H11" t="s">
        <v>5</v>
      </c>
      <c r="I11" s="1">
        <f>H3-E3</f>
        <v>-6469.2539891786873</v>
      </c>
      <c r="J11" s="2">
        <f>I11*700</f>
        <v>-4528477.7924250811</v>
      </c>
    </row>
    <row r="12" spans="1:18" x14ac:dyDescent="0.35">
      <c r="A12" t="s">
        <v>15</v>
      </c>
      <c r="B12" s="4" t="s">
        <v>25</v>
      </c>
      <c r="H12" t="s">
        <v>21</v>
      </c>
    </row>
    <row r="13" spans="1:18" x14ac:dyDescent="0.35">
      <c r="A13" t="s">
        <v>16</v>
      </c>
      <c r="B13" s="4" t="s">
        <v>19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1120-06A8-4545-880B-F446BC2646E1}">
  <dimension ref="G3:R306"/>
  <sheetViews>
    <sheetView workbookViewId="0">
      <selection activeCell="V29" sqref="V29"/>
    </sheetView>
  </sheetViews>
  <sheetFormatPr baseColWidth="10" defaultRowHeight="14.5" x14ac:dyDescent="0.35"/>
  <cols>
    <col min="8" max="8" width="11.81640625" bestFit="1" customWidth="1"/>
  </cols>
  <sheetData>
    <row r="3" spans="7:18" x14ac:dyDescent="0.35">
      <c r="H3">
        <v>-0.1</v>
      </c>
      <c r="I3">
        <v>0.1</v>
      </c>
    </row>
    <row r="4" spans="7:18" x14ac:dyDescent="0.35">
      <c r="G4">
        <v>10686474581524.463</v>
      </c>
      <c r="R4" t="s">
        <v>36</v>
      </c>
    </row>
    <row r="5" spans="7:18" x14ac:dyDescent="0.35">
      <c r="K5" t="s">
        <v>35</v>
      </c>
    </row>
    <row r="6" spans="7:18" x14ac:dyDescent="0.35">
      <c r="G6">
        <v>0</v>
      </c>
      <c r="H6">
        <f t="shared" ref="H6:H69" si="0">$G$4*EXP($H$3*G6)</f>
        <v>10686474581524.463</v>
      </c>
      <c r="I6">
        <f t="shared" ref="I6:I69" si="1">EXP($I$3*G6)</f>
        <v>1</v>
      </c>
    </row>
    <row r="7" spans="7:18" x14ac:dyDescent="0.35">
      <c r="G7">
        <v>1</v>
      </c>
      <c r="H7">
        <f t="shared" si="0"/>
        <v>9669522068253.5059</v>
      </c>
      <c r="I7">
        <f t="shared" si="1"/>
        <v>1.1051709180756477</v>
      </c>
      <c r="J7">
        <v>0</v>
      </c>
      <c r="K7">
        <f>VLOOKUP(J7,$G$6:$I$306,2,FALSE)</f>
        <v>10686474581524.463</v>
      </c>
    </row>
    <row r="8" spans="7:18" x14ac:dyDescent="0.35">
      <c r="G8">
        <v>2</v>
      </c>
      <c r="H8">
        <f t="shared" si="0"/>
        <v>8749345381880.2344</v>
      </c>
      <c r="I8">
        <f t="shared" si="1"/>
        <v>1.2214027581601699</v>
      </c>
      <c r="J8">
        <v>100</v>
      </c>
      <c r="K8">
        <f>VLOOKUP(J8,$G$6:$I$306,2,FALSE)</f>
        <v>485165195.40979034</v>
      </c>
    </row>
    <row r="9" spans="7:18" x14ac:dyDescent="0.35">
      <c r="G9">
        <v>3</v>
      </c>
      <c r="H9">
        <f t="shared" si="0"/>
        <v>7916735084845.3584</v>
      </c>
      <c r="I9">
        <f t="shared" si="1"/>
        <v>1.3498588075760032</v>
      </c>
    </row>
    <row r="10" spans="7:18" x14ac:dyDescent="0.35">
      <c r="G10">
        <v>4</v>
      </c>
      <c r="H10">
        <f t="shared" si="0"/>
        <v>7163358133446.168</v>
      </c>
      <c r="I10">
        <f t="shared" si="1"/>
        <v>1.4918246976412703</v>
      </c>
      <c r="K10">
        <v>200</v>
      </c>
      <c r="L10">
        <f>VLOOKUP(K10,$G$6:$I$306,3,FALSE)</f>
        <v>485165195.40979028</v>
      </c>
    </row>
    <row r="11" spans="7:18" x14ac:dyDescent="0.35">
      <c r="G11">
        <v>5</v>
      </c>
      <c r="H11">
        <f t="shared" si="0"/>
        <v>6481674477934.3203</v>
      </c>
      <c r="I11">
        <f t="shared" si="1"/>
        <v>1.6487212707001282</v>
      </c>
      <c r="K11">
        <v>300</v>
      </c>
      <c r="L11">
        <f>VLOOKUP(K11,$G$6:$I$306,3,FALSE)</f>
        <v>10686474581524.463</v>
      </c>
    </row>
    <row r="12" spans="7:18" x14ac:dyDescent="0.35">
      <c r="G12">
        <v>6</v>
      </c>
      <c r="H12">
        <f t="shared" si="0"/>
        <v>5864861599163.666</v>
      </c>
      <c r="I12">
        <f t="shared" si="1"/>
        <v>1.8221188003905091</v>
      </c>
    </row>
    <row r="13" spans="7:18" x14ac:dyDescent="0.35">
      <c r="G13">
        <v>7</v>
      </c>
      <c r="H13">
        <f t="shared" si="0"/>
        <v>5306746226525.501</v>
      </c>
      <c r="I13">
        <f t="shared" si="1"/>
        <v>2.0137527074704766</v>
      </c>
    </row>
    <row r="14" spans="7:18" x14ac:dyDescent="0.35">
      <c r="G14">
        <v>8</v>
      </c>
      <c r="H14">
        <f t="shared" si="0"/>
        <v>4801742553781.4053</v>
      </c>
      <c r="I14">
        <f t="shared" si="1"/>
        <v>2.2255409284924679</v>
      </c>
    </row>
    <row r="15" spans="7:18" x14ac:dyDescent="0.35">
      <c r="G15">
        <v>9</v>
      </c>
      <c r="H15">
        <f t="shared" si="0"/>
        <v>4344796334436.9619</v>
      </c>
      <c r="I15">
        <f t="shared" si="1"/>
        <v>2.4596031111569499</v>
      </c>
    </row>
    <row r="16" spans="7:18" x14ac:dyDescent="0.35">
      <c r="G16">
        <v>10</v>
      </c>
      <c r="H16">
        <f t="shared" si="0"/>
        <v>3931334297144.0425</v>
      </c>
      <c r="I16">
        <f t="shared" si="1"/>
        <v>2.7182818284590451</v>
      </c>
    </row>
    <row r="17" spans="7:9" x14ac:dyDescent="0.35">
      <c r="G17">
        <v>11</v>
      </c>
      <c r="H17">
        <f t="shared" si="0"/>
        <v>3557218374864.0293</v>
      </c>
      <c r="I17">
        <f t="shared" si="1"/>
        <v>3.0041660239464334</v>
      </c>
    </row>
    <row r="18" spans="7:9" x14ac:dyDescent="0.35">
      <c r="G18">
        <v>12</v>
      </c>
      <c r="H18">
        <f t="shared" si="0"/>
        <v>3218704289702.0396</v>
      </c>
      <c r="I18">
        <f t="shared" si="1"/>
        <v>3.3201169227365481</v>
      </c>
    </row>
    <row r="19" spans="7:9" x14ac:dyDescent="0.35">
      <c r="G19">
        <v>13</v>
      </c>
      <c r="H19">
        <f t="shared" si="0"/>
        <v>2912404078915.2612</v>
      </c>
      <c r="I19">
        <f t="shared" si="1"/>
        <v>3.6692966676192444</v>
      </c>
    </row>
    <row r="20" spans="7:9" x14ac:dyDescent="0.35">
      <c r="G20">
        <v>14</v>
      </c>
      <c r="H20">
        <f t="shared" si="0"/>
        <v>2635252187043.0815</v>
      </c>
      <c r="I20">
        <f t="shared" si="1"/>
        <v>4.0551999668446754</v>
      </c>
    </row>
    <row r="21" spans="7:9" x14ac:dyDescent="0.35">
      <c r="G21">
        <v>15</v>
      </c>
      <c r="H21">
        <f t="shared" si="0"/>
        <v>2384474784797.6777</v>
      </c>
      <c r="I21">
        <f t="shared" si="1"/>
        <v>4.4816890703380645</v>
      </c>
    </row>
    <row r="22" spans="7:9" x14ac:dyDescent="0.35">
      <c r="G22">
        <v>16</v>
      </c>
      <c r="H22">
        <f t="shared" si="0"/>
        <v>2157562007648.1812</v>
      </c>
      <c r="I22">
        <f t="shared" si="1"/>
        <v>4.9530324243951149</v>
      </c>
    </row>
    <row r="23" spans="7:9" x14ac:dyDescent="0.35">
      <c r="G23">
        <v>17</v>
      </c>
      <c r="H23">
        <f t="shared" si="0"/>
        <v>1952242836252.8613</v>
      </c>
      <c r="I23">
        <f t="shared" si="1"/>
        <v>5.4739473917272008</v>
      </c>
    </row>
    <row r="24" spans="7:9" x14ac:dyDescent="0.35">
      <c r="G24">
        <v>18</v>
      </c>
      <c r="H24">
        <f t="shared" si="0"/>
        <v>1766462367334.2378</v>
      </c>
      <c r="I24">
        <f t="shared" si="1"/>
        <v>6.0496474644129465</v>
      </c>
    </row>
    <row r="25" spans="7:9" x14ac:dyDescent="0.35">
      <c r="G25">
        <v>19</v>
      </c>
      <c r="H25">
        <f t="shared" si="0"/>
        <v>1598361247516.4004</v>
      </c>
      <c r="I25">
        <f t="shared" si="1"/>
        <v>6.6858944422792703</v>
      </c>
    </row>
    <row r="26" spans="7:9" x14ac:dyDescent="0.35">
      <c r="G26">
        <v>20</v>
      </c>
      <c r="H26">
        <f t="shared" si="0"/>
        <v>1446257064291.4753</v>
      </c>
      <c r="I26">
        <f t="shared" si="1"/>
        <v>7.3890560989306504</v>
      </c>
    </row>
    <row r="27" spans="7:9" x14ac:dyDescent="0.35">
      <c r="G27">
        <v>21</v>
      </c>
      <c r="H27">
        <f t="shared" si="0"/>
        <v>1308627507869.7651</v>
      </c>
      <c r="I27">
        <f t="shared" si="1"/>
        <v>8.1661699125676517</v>
      </c>
    </row>
    <row r="28" spans="7:9" x14ac:dyDescent="0.35">
      <c r="G28">
        <v>22</v>
      </c>
      <c r="H28">
        <f t="shared" si="0"/>
        <v>1184095135391.7107</v>
      </c>
      <c r="I28">
        <f t="shared" si="1"/>
        <v>9.025013499434122</v>
      </c>
    </row>
    <row r="29" spans="7:9" x14ac:dyDescent="0.35">
      <c r="G29">
        <v>23</v>
      </c>
      <c r="H29">
        <f t="shared" si="0"/>
        <v>1071413585016.7753</v>
      </c>
      <c r="I29">
        <f t="shared" si="1"/>
        <v>9.9741824548147235</v>
      </c>
    </row>
    <row r="30" spans="7:9" x14ac:dyDescent="0.35">
      <c r="G30">
        <v>24</v>
      </c>
      <c r="H30">
        <f t="shared" si="0"/>
        <v>969455101915.22986</v>
      </c>
      <c r="I30">
        <f t="shared" si="1"/>
        <v>11.023176380641605</v>
      </c>
    </row>
    <row r="31" spans="7:9" x14ac:dyDescent="0.35">
      <c r="G31">
        <v>25</v>
      </c>
      <c r="H31">
        <f t="shared" si="0"/>
        <v>877199251318.76501</v>
      </c>
      <c r="I31">
        <f t="shared" si="1"/>
        <v>12.182493960703473</v>
      </c>
    </row>
    <row r="32" spans="7:9" x14ac:dyDescent="0.35">
      <c r="G32">
        <v>26</v>
      </c>
      <c r="H32">
        <f t="shared" si="0"/>
        <v>793722705666.34802</v>
      </c>
      <c r="I32">
        <f t="shared" si="1"/>
        <v>13.463738035001692</v>
      </c>
    </row>
    <row r="33" spans="7:9" x14ac:dyDescent="0.35">
      <c r="G33">
        <v>27</v>
      </c>
      <c r="H33">
        <f t="shared" si="0"/>
        <v>718190003631.6543</v>
      </c>
      <c r="I33">
        <f t="shared" si="1"/>
        <v>14.879731724872837</v>
      </c>
    </row>
    <row r="34" spans="7:9" x14ac:dyDescent="0.35">
      <c r="G34">
        <v>28</v>
      </c>
      <c r="H34">
        <f t="shared" si="0"/>
        <v>649845188545.30237</v>
      </c>
      <c r="I34">
        <f t="shared" si="1"/>
        <v>16.444646771097055</v>
      </c>
    </row>
    <row r="35" spans="7:9" x14ac:dyDescent="0.35">
      <c r="G35">
        <v>29</v>
      </c>
      <c r="H35">
        <f t="shared" si="0"/>
        <v>588004242526.42273</v>
      </c>
      <c r="I35">
        <f t="shared" si="1"/>
        <v>18.174145369443067</v>
      </c>
    </row>
    <row r="36" spans="7:9" x14ac:dyDescent="0.35">
      <c r="G36">
        <v>30</v>
      </c>
      <c r="H36">
        <f t="shared" si="0"/>
        <v>532048240601.79865</v>
      </c>
      <c r="I36">
        <f t="shared" si="1"/>
        <v>20.085536923187668</v>
      </c>
    </row>
    <row r="37" spans="7:9" x14ac:dyDescent="0.35">
      <c r="G37">
        <v>31</v>
      </c>
      <c r="H37">
        <f t="shared" si="0"/>
        <v>481417156296.70642</v>
      </c>
      <c r="I37">
        <f t="shared" si="1"/>
        <v>22.197951281441636</v>
      </c>
    </row>
    <row r="38" spans="7:9" x14ac:dyDescent="0.35">
      <c r="G38">
        <v>32</v>
      </c>
      <c r="H38">
        <f t="shared" si="0"/>
        <v>435604256701.72583</v>
      </c>
      <c r="I38">
        <f t="shared" si="1"/>
        <v>24.532530197109352</v>
      </c>
    </row>
    <row r="39" spans="7:9" x14ac:dyDescent="0.35">
      <c r="G39">
        <v>33</v>
      </c>
      <c r="H39">
        <f t="shared" si="0"/>
        <v>394151030919.46289</v>
      </c>
      <c r="I39">
        <f t="shared" si="1"/>
        <v>27.112638920657893</v>
      </c>
    </row>
    <row r="40" spans="7:9" x14ac:dyDescent="0.35">
      <c r="G40">
        <v>34</v>
      </c>
      <c r="H40">
        <f t="shared" si="0"/>
        <v>356642601133.37842</v>
      </c>
      <c r="I40">
        <f t="shared" si="1"/>
        <v>29.964100047397025</v>
      </c>
    </row>
    <row r="41" spans="7:9" x14ac:dyDescent="0.35">
      <c r="G41">
        <v>35</v>
      </c>
      <c r="H41">
        <f t="shared" si="0"/>
        <v>322703570371.15485</v>
      </c>
      <c r="I41">
        <f t="shared" si="1"/>
        <v>33.115451958692312</v>
      </c>
    </row>
    <row r="42" spans="7:9" x14ac:dyDescent="0.35">
      <c r="G42">
        <v>36</v>
      </c>
      <c r="H42">
        <f t="shared" si="0"/>
        <v>291994265405.62134</v>
      </c>
      <c r="I42">
        <f t="shared" si="1"/>
        <v>36.598234443677988</v>
      </c>
    </row>
    <row r="43" spans="7:9" x14ac:dyDescent="0.35">
      <c r="G43">
        <v>37</v>
      </c>
      <c r="H43">
        <f t="shared" si="0"/>
        <v>264207337190.92911</v>
      </c>
      <c r="I43">
        <f t="shared" si="1"/>
        <v>40.447304360067399</v>
      </c>
    </row>
    <row r="44" spans="7:9" x14ac:dyDescent="0.35">
      <c r="G44">
        <v>38</v>
      </c>
      <c r="H44">
        <f t="shared" si="0"/>
        <v>239064684809.99643</v>
      </c>
      <c r="I44">
        <f t="shared" si="1"/>
        <v>44.701184493300836</v>
      </c>
    </row>
    <row r="45" spans="7:9" x14ac:dyDescent="0.35">
      <c r="G45">
        <v>39</v>
      </c>
      <c r="H45">
        <f t="shared" si="0"/>
        <v>216314672147.05762</v>
      </c>
      <c r="I45">
        <f t="shared" si="1"/>
        <v>49.402449105530188</v>
      </c>
    </row>
    <row r="46" spans="7:9" x14ac:dyDescent="0.35">
      <c r="G46">
        <v>40</v>
      </c>
      <c r="H46">
        <f t="shared" si="0"/>
        <v>195729609428.83878</v>
      </c>
      <c r="I46">
        <f t="shared" si="1"/>
        <v>54.598150033144236</v>
      </c>
    </row>
    <row r="47" spans="7:9" x14ac:dyDescent="0.35">
      <c r="G47">
        <v>41</v>
      </c>
      <c r="H47">
        <f t="shared" si="0"/>
        <v>177103474428.77719</v>
      </c>
      <c r="I47">
        <f t="shared" si="1"/>
        <v>60.340287597362</v>
      </c>
    </row>
    <row r="48" spans="7:9" x14ac:dyDescent="0.35">
      <c r="G48">
        <v>42</v>
      </c>
      <c r="H48">
        <f t="shared" si="0"/>
        <v>160249850527.3324</v>
      </c>
      <c r="I48">
        <f t="shared" si="1"/>
        <v>66.686331040925154</v>
      </c>
    </row>
    <row r="49" spans="7:9" x14ac:dyDescent="0.35">
      <c r="G49">
        <v>43</v>
      </c>
      <c r="H49">
        <f t="shared" si="0"/>
        <v>145000060991.79996</v>
      </c>
      <c r="I49">
        <f t="shared" si="1"/>
        <v>73.699793699595787</v>
      </c>
    </row>
    <row r="50" spans="7:9" x14ac:dyDescent="0.35">
      <c r="G50">
        <v>44</v>
      </c>
      <c r="H50">
        <f t="shared" si="0"/>
        <v>131201480802.87686</v>
      </c>
      <c r="I50">
        <f t="shared" si="1"/>
        <v>81.450868664968141</v>
      </c>
    </row>
    <row r="51" spans="7:9" x14ac:dyDescent="0.35">
      <c r="G51">
        <v>45</v>
      </c>
      <c r="H51">
        <f t="shared" si="0"/>
        <v>118716009132.16965</v>
      </c>
      <c r="I51">
        <f t="shared" si="1"/>
        <v>90.017131300521811</v>
      </c>
    </row>
    <row r="52" spans="7:9" x14ac:dyDescent="0.35">
      <c r="G52">
        <v>46</v>
      </c>
      <c r="H52">
        <f t="shared" si="0"/>
        <v>107418687182.68573</v>
      </c>
      <c r="I52">
        <f t="shared" si="1"/>
        <v>99.484315641933861</v>
      </c>
    </row>
    <row r="53" spans="7:9" x14ac:dyDescent="0.35">
      <c r="G53">
        <v>47</v>
      </c>
      <c r="H53">
        <f t="shared" si="0"/>
        <v>97196447559.193817</v>
      </c>
      <c r="I53">
        <f t="shared" si="1"/>
        <v>109.94717245212352</v>
      </c>
    </row>
    <row r="54" spans="7:9" x14ac:dyDescent="0.35">
      <c r="G54">
        <v>48</v>
      </c>
      <c r="H54">
        <f t="shared" si="0"/>
        <v>87946982651.728439</v>
      </c>
      <c r="I54">
        <f t="shared" si="1"/>
        <v>121.51041751873497</v>
      </c>
    </row>
    <row r="55" spans="7:9" x14ac:dyDescent="0.35">
      <c r="G55">
        <v>49</v>
      </c>
      <c r="H55">
        <f t="shared" si="0"/>
        <v>79577720706.643311</v>
      </c>
      <c r="I55">
        <f t="shared" si="1"/>
        <v>134.28977968493552</v>
      </c>
    </row>
    <row r="56" spans="7:9" x14ac:dyDescent="0.35">
      <c r="G56">
        <v>50</v>
      </c>
      <c r="H56">
        <f t="shared" si="0"/>
        <v>72004899337.38588</v>
      </c>
      <c r="I56">
        <f t="shared" si="1"/>
        <v>148.4131591025766</v>
      </c>
    </row>
    <row r="57" spans="7:9" x14ac:dyDescent="0.35">
      <c r="G57">
        <v>51</v>
      </c>
      <c r="H57">
        <f t="shared" si="0"/>
        <v>65152727202.379379</v>
      </c>
      <c r="I57">
        <f t="shared" si="1"/>
        <v>164.02190729990184</v>
      </c>
    </row>
    <row r="58" spans="7:9" x14ac:dyDescent="0.35">
      <c r="G58">
        <v>52</v>
      </c>
      <c r="H58">
        <f t="shared" si="0"/>
        <v>58952625459.802208</v>
      </c>
      <c r="I58">
        <f t="shared" si="1"/>
        <v>181.27224187515122</v>
      </c>
    </row>
    <row r="59" spans="7:9" x14ac:dyDescent="0.35">
      <c r="G59">
        <v>53</v>
      </c>
      <c r="H59">
        <f t="shared" si="0"/>
        <v>53342541407.488373</v>
      </c>
      <c r="I59">
        <f t="shared" si="1"/>
        <v>200.33680997479183</v>
      </c>
    </row>
    <row r="60" spans="7:9" x14ac:dyDescent="0.35">
      <c r="G60">
        <v>54</v>
      </c>
      <c r="H60">
        <f t="shared" si="0"/>
        <v>48266327438.628052</v>
      </c>
      <c r="I60">
        <f t="shared" si="1"/>
        <v>221.40641620418717</v>
      </c>
    </row>
    <row r="61" spans="7:9" x14ac:dyDescent="0.35">
      <c r="G61">
        <v>55</v>
      </c>
      <c r="H61">
        <f t="shared" si="0"/>
        <v>43673179097.646416</v>
      </c>
      <c r="I61">
        <f t="shared" si="1"/>
        <v>244.69193226422038</v>
      </c>
    </row>
    <row r="62" spans="7:9" x14ac:dyDescent="0.35">
      <c r="G62">
        <v>56</v>
      </c>
      <c r="H62">
        <f t="shared" si="0"/>
        <v>39517126612.136406</v>
      </c>
      <c r="I62">
        <f t="shared" si="1"/>
        <v>270.42640742615276</v>
      </c>
    </row>
    <row r="63" spans="7:9" x14ac:dyDescent="0.35">
      <c r="G63">
        <v>57</v>
      </c>
      <c r="H63">
        <f t="shared" si="0"/>
        <v>35756574811.925621</v>
      </c>
      <c r="I63">
        <f t="shared" si="1"/>
        <v>298.86740096706029</v>
      </c>
    </row>
    <row r="64" spans="7:9" x14ac:dyDescent="0.35">
      <c r="G64">
        <v>58</v>
      </c>
      <c r="H64">
        <f t="shared" si="0"/>
        <v>32353886830.632389</v>
      </c>
      <c r="I64">
        <f t="shared" si="1"/>
        <v>330.29955990964891</v>
      </c>
    </row>
    <row r="65" spans="7:9" x14ac:dyDescent="0.35">
      <c r="G65">
        <v>59</v>
      </c>
      <c r="H65">
        <f t="shared" si="0"/>
        <v>29275007423.257057</v>
      </c>
      <c r="I65">
        <f t="shared" si="1"/>
        <v>365.03746786532889</v>
      </c>
    </row>
    <row r="66" spans="7:9" x14ac:dyDescent="0.35">
      <c r="G66">
        <v>60</v>
      </c>
      <c r="H66">
        <f t="shared" si="0"/>
        <v>26489122129.843475</v>
      </c>
      <c r="I66">
        <f t="shared" si="1"/>
        <v>403.42879349273511</v>
      </c>
    </row>
    <row r="67" spans="7:9" x14ac:dyDescent="0.35">
      <c r="G67">
        <v>61</v>
      </c>
      <c r="H67">
        <f t="shared" si="0"/>
        <v>23968348874.006752</v>
      </c>
      <c r="I67">
        <f t="shared" si="1"/>
        <v>445.85777008251716</v>
      </c>
    </row>
    <row r="68" spans="7:9" x14ac:dyDescent="0.35">
      <c r="G68">
        <v>62</v>
      </c>
      <c r="H68">
        <f t="shared" si="0"/>
        <v>21687458909.741379</v>
      </c>
      <c r="I68">
        <f t="shared" si="1"/>
        <v>492.74904109325632</v>
      </c>
    </row>
    <row r="69" spans="7:9" x14ac:dyDescent="0.35">
      <c r="G69">
        <v>63</v>
      </c>
      <c r="H69">
        <f t="shared" si="0"/>
        <v>19623624323.651344</v>
      </c>
      <c r="I69">
        <f t="shared" si="1"/>
        <v>544.57191012592943</v>
      </c>
    </row>
    <row r="70" spans="7:9" x14ac:dyDescent="0.35">
      <c r="G70">
        <v>64</v>
      </c>
      <c r="H70">
        <f t="shared" ref="H70:H133" si="2">$G$4*EXP($H$3*G70)</f>
        <v>17756189565.520344</v>
      </c>
      <c r="I70">
        <f t="shared" ref="I70:I133" si="3">EXP($I$3*G70)</f>
        <v>601.84503787208223</v>
      </c>
    </row>
    <row r="71" spans="7:9" x14ac:dyDescent="0.35">
      <c r="G71">
        <v>65</v>
      </c>
      <c r="H71">
        <f t="shared" si="2"/>
        <v>16066464720.622478</v>
      </c>
      <c r="I71">
        <f t="shared" si="3"/>
        <v>665.14163304436181</v>
      </c>
    </row>
    <row r="72" spans="7:9" x14ac:dyDescent="0.35">
      <c r="G72">
        <v>66</v>
      </c>
      <c r="H72">
        <f t="shared" si="2"/>
        <v>14537538454.773872</v>
      </c>
      <c r="I72">
        <f t="shared" si="3"/>
        <v>735.09518924197323</v>
      </c>
    </row>
    <row r="73" spans="7:9" x14ac:dyDescent="0.35">
      <c r="G73">
        <v>67</v>
      </c>
      <c r="H73">
        <f t="shared" si="2"/>
        <v>13154108760.016068</v>
      </c>
      <c r="I73">
        <f t="shared" si="3"/>
        <v>812.4058251675433</v>
      </c>
    </row>
    <row r="74" spans="7:9" x14ac:dyDescent="0.35">
      <c r="G74">
        <v>68</v>
      </c>
      <c r="H74">
        <f t="shared" si="2"/>
        <v>11902329806.977131</v>
      </c>
      <c r="I74">
        <f t="shared" si="3"/>
        <v>897.84729165041836</v>
      </c>
    </row>
    <row r="75" spans="7:9" x14ac:dyDescent="0.35">
      <c r="G75">
        <v>69</v>
      </c>
      <c r="H75">
        <f t="shared" si="2"/>
        <v>10769673371.157633</v>
      </c>
      <c r="I75">
        <f t="shared" si="3"/>
        <v>992.27471560502624</v>
      </c>
    </row>
    <row r="76" spans="7:9" x14ac:dyDescent="0.35">
      <c r="G76">
        <v>70</v>
      </c>
      <c r="H76">
        <f t="shared" si="2"/>
        <v>9744803446.2489033</v>
      </c>
      <c r="I76">
        <f t="shared" si="3"/>
        <v>1096.6331584284585</v>
      </c>
    </row>
    <row r="77" spans="7:9" x14ac:dyDescent="0.35">
      <c r="G77">
        <v>71</v>
      </c>
      <c r="H77">
        <f t="shared" si="2"/>
        <v>8817462789.5717735</v>
      </c>
      <c r="I77">
        <f t="shared" si="3"/>
        <v>1211.9670744925775</v>
      </c>
    </row>
    <row r="78" spans="7:9" x14ac:dyDescent="0.35">
      <c r="G78">
        <v>72</v>
      </c>
      <c r="H78">
        <f t="shared" si="2"/>
        <v>7978370264.1442757</v>
      </c>
      <c r="I78">
        <f t="shared" si="3"/>
        <v>1339.430764394418</v>
      </c>
    </row>
    <row r="79" spans="7:9" x14ac:dyDescent="0.35">
      <c r="G79">
        <v>73</v>
      </c>
      <c r="H79">
        <f t="shared" si="2"/>
        <v>7219127949.9431791</v>
      </c>
      <c r="I79">
        <f t="shared" si="3"/>
        <v>1480.2999275845464</v>
      </c>
    </row>
    <row r="80" spans="7:9" x14ac:dyDescent="0.35">
      <c r="G80">
        <v>74</v>
      </c>
      <c r="H80">
        <f t="shared" si="2"/>
        <v>6532137094.6978188</v>
      </c>
      <c r="I80">
        <f t="shared" si="3"/>
        <v>1635.984429995927</v>
      </c>
    </row>
    <row r="81" spans="7:9" x14ac:dyDescent="0.35">
      <c r="G81">
        <v>75</v>
      </c>
      <c r="H81">
        <f t="shared" si="2"/>
        <v>5910522063.0232916</v>
      </c>
      <c r="I81">
        <f t="shared" si="3"/>
        <v>1808.0424144560632</v>
      </c>
    </row>
    <row r="82" spans="7:9" x14ac:dyDescent="0.35">
      <c r="G82">
        <v>76</v>
      </c>
      <c r="H82">
        <f t="shared" si="2"/>
        <v>5348061522.7505646</v>
      </c>
      <c r="I82">
        <f t="shared" si="3"/>
        <v>1998.195895104119</v>
      </c>
    </row>
    <row r="83" spans="7:9" x14ac:dyDescent="0.35">
      <c r="G83">
        <v>77</v>
      </c>
      <c r="H83">
        <f t="shared" si="2"/>
        <v>4839126179.7430849</v>
      </c>
      <c r="I83">
        <f t="shared" si="3"/>
        <v>2208.347991887209</v>
      </c>
    </row>
    <row r="84" spans="7:9" x14ac:dyDescent="0.35">
      <c r="G84">
        <v>78</v>
      </c>
      <c r="H84">
        <f t="shared" si="2"/>
        <v>4378622438.0289478</v>
      </c>
      <c r="I84">
        <f t="shared" si="3"/>
        <v>2440.6019776245007</v>
      </c>
    </row>
    <row r="85" spans="7:9" x14ac:dyDescent="0.35">
      <c r="G85">
        <v>79</v>
      </c>
      <c r="H85">
        <f t="shared" si="2"/>
        <v>3961941421.3804326</v>
      </c>
      <c r="I85">
        <f t="shared" si="3"/>
        <v>2697.2823282685099</v>
      </c>
    </row>
    <row r="86" spans="7:9" x14ac:dyDescent="0.35">
      <c r="G86">
        <v>80</v>
      </c>
      <c r="H86">
        <f t="shared" si="2"/>
        <v>3584912846.1315918</v>
      </c>
      <c r="I86">
        <f t="shared" si="3"/>
        <v>2980.9579870417283</v>
      </c>
    </row>
    <row r="87" spans="7:9" x14ac:dyDescent="0.35">
      <c r="G87">
        <v>81</v>
      </c>
      <c r="H87">
        <f t="shared" si="2"/>
        <v>3243763283.5776539</v>
      </c>
      <c r="I87">
        <f t="shared" si="3"/>
        <v>3294.4680752838403</v>
      </c>
    </row>
    <row r="88" spans="7:9" x14ac:dyDescent="0.35">
      <c r="G88">
        <v>82</v>
      </c>
      <c r="H88">
        <f t="shared" si="2"/>
        <v>2935078394.2322464</v>
      </c>
      <c r="I88">
        <f t="shared" si="3"/>
        <v>3640.9503073323585</v>
      </c>
    </row>
    <row r="89" spans="7:9" x14ac:dyDescent="0.35">
      <c r="G89">
        <v>83</v>
      </c>
      <c r="H89">
        <f t="shared" si="2"/>
        <v>2655768755.9702373</v>
      </c>
      <c r="I89">
        <f t="shared" si="3"/>
        <v>4023.8723938223129</v>
      </c>
    </row>
    <row r="90" spans="7:9" x14ac:dyDescent="0.35">
      <c r="G90">
        <v>84</v>
      </c>
      <c r="H90">
        <f t="shared" si="2"/>
        <v>2403038944.0526824</v>
      </c>
      <c r="I90">
        <f t="shared" si="3"/>
        <v>4447.0667476998578</v>
      </c>
    </row>
    <row r="91" spans="7:9" x14ac:dyDescent="0.35">
      <c r="G91">
        <v>85</v>
      </c>
      <c r="H91">
        <f t="shared" si="2"/>
        <v>2174359553.5764885</v>
      </c>
      <c r="I91">
        <f t="shared" si="3"/>
        <v>4914.7688402991344</v>
      </c>
    </row>
    <row r="92" spans="7:9" x14ac:dyDescent="0.35">
      <c r="G92">
        <v>86</v>
      </c>
      <c r="H92">
        <f t="shared" si="2"/>
        <v>1967441884.3399725</v>
      </c>
      <c r="I92">
        <f t="shared" si="3"/>
        <v>5431.6595913629781</v>
      </c>
    </row>
    <row r="93" spans="7:9" x14ac:dyDescent="0.35">
      <c r="G93">
        <v>87</v>
      </c>
      <c r="H93">
        <f t="shared" si="2"/>
        <v>1780215034.7619812</v>
      </c>
      <c r="I93">
        <f t="shared" si="3"/>
        <v>6002.9122172610287</v>
      </c>
    </row>
    <row r="94" spans="7:9" x14ac:dyDescent="0.35">
      <c r="G94">
        <v>88</v>
      </c>
      <c r="H94">
        <f t="shared" si="2"/>
        <v>1610805175.6028278</v>
      </c>
      <c r="I94">
        <f t="shared" si="3"/>
        <v>6634.2440062778896</v>
      </c>
    </row>
    <row r="95" spans="7:9" x14ac:dyDescent="0.35">
      <c r="G95">
        <v>89</v>
      </c>
      <c r="H95">
        <f t="shared" si="2"/>
        <v>1457516796.0514235</v>
      </c>
      <c r="I95">
        <f t="shared" si="3"/>
        <v>7331.9735391559952</v>
      </c>
    </row>
    <row r="96" spans="7:9" x14ac:dyDescent="0.35">
      <c r="G96">
        <v>90</v>
      </c>
      <c r="H96">
        <f t="shared" si="2"/>
        <v>1318815734.4832149</v>
      </c>
      <c r="I96">
        <f t="shared" si="3"/>
        <v>8103.0839275753842</v>
      </c>
    </row>
    <row r="97" spans="7:9" x14ac:dyDescent="0.35">
      <c r="G97">
        <v>91</v>
      </c>
      <c r="H97">
        <f t="shared" si="2"/>
        <v>1193313824.0549901</v>
      </c>
      <c r="I97">
        <f t="shared" si="3"/>
        <v>8955.2927034825079</v>
      </c>
    </row>
    <row r="98" spans="7:9" x14ac:dyDescent="0.35">
      <c r="G98">
        <v>92</v>
      </c>
      <c r="H98">
        <f t="shared" si="2"/>
        <v>1079754999.4645331</v>
      </c>
      <c r="I98">
        <f t="shared" si="3"/>
        <v>9897.1290587439271</v>
      </c>
    </row>
    <row r="99" spans="7:9" x14ac:dyDescent="0.35">
      <c r="G99">
        <v>93</v>
      </c>
      <c r="H99">
        <f t="shared" si="2"/>
        <v>977002725.82690728</v>
      </c>
      <c r="I99">
        <f t="shared" si="3"/>
        <v>10938.019208165191</v>
      </c>
    </row>
    <row r="100" spans="7:9" x14ac:dyDescent="0.35">
      <c r="G100">
        <v>94</v>
      </c>
      <c r="H100">
        <f t="shared" si="2"/>
        <v>884028623.85131359</v>
      </c>
      <c r="I100">
        <f t="shared" si="3"/>
        <v>12088.380730216988</v>
      </c>
    </row>
    <row r="101" spans="7:9" x14ac:dyDescent="0.35">
      <c r="G101">
        <v>95</v>
      </c>
      <c r="H101">
        <f t="shared" si="2"/>
        <v>799902177.47550559</v>
      </c>
      <c r="I101">
        <f t="shared" si="3"/>
        <v>13359.726829661873</v>
      </c>
    </row>
    <row r="102" spans="7:9" x14ac:dyDescent="0.35">
      <c r="G102">
        <v>96</v>
      </c>
      <c r="H102">
        <f t="shared" si="2"/>
        <v>723781420.94827724</v>
      </c>
      <c r="I102">
        <f t="shared" si="3"/>
        <v>14764.781565577294</v>
      </c>
    </row>
    <row r="103" spans="7:9" x14ac:dyDescent="0.35">
      <c r="G103">
        <v>97</v>
      </c>
      <c r="H103">
        <f t="shared" si="2"/>
        <v>654904512.15323734</v>
      </c>
      <c r="I103">
        <f t="shared" si="3"/>
        <v>16317.60719801545</v>
      </c>
    </row>
    <row r="104" spans="7:9" x14ac:dyDescent="0.35">
      <c r="G104">
        <v>98</v>
      </c>
      <c r="H104">
        <f t="shared" si="2"/>
        <v>592582107.83683527</v>
      </c>
      <c r="I104">
        <f t="shared" si="3"/>
        <v>18033.744927828524</v>
      </c>
    </row>
    <row r="105" spans="7:9" x14ac:dyDescent="0.35">
      <c r="G105">
        <v>99</v>
      </c>
      <c r="H105">
        <f t="shared" si="2"/>
        <v>536190464.4293887</v>
      </c>
      <c r="I105">
        <f t="shared" si="3"/>
        <v>19930.370438230297</v>
      </c>
    </row>
    <row r="106" spans="7:9" x14ac:dyDescent="0.35">
      <c r="G106">
        <v>100</v>
      </c>
      <c r="H106">
        <f t="shared" si="2"/>
        <v>485165195.40979034</v>
      </c>
      <c r="I106">
        <f t="shared" si="3"/>
        <v>22026.465794806718</v>
      </c>
    </row>
    <row r="107" spans="7:9" x14ac:dyDescent="0.35">
      <c r="G107">
        <v>101</v>
      </c>
      <c r="H107">
        <f t="shared" si="2"/>
        <v>438995622.73550582</v>
      </c>
      <c r="I107">
        <f t="shared" si="3"/>
        <v>24343.009424408421</v>
      </c>
    </row>
    <row r="108" spans="7:9" x14ac:dyDescent="0.35">
      <c r="G108">
        <v>102</v>
      </c>
      <c r="H108">
        <f t="shared" si="2"/>
        <v>397219665.80508345</v>
      </c>
      <c r="I108">
        <f t="shared" si="3"/>
        <v>26903.186074297591</v>
      </c>
    </row>
    <row r="109" spans="7:9" x14ac:dyDescent="0.35">
      <c r="G109">
        <v>103</v>
      </c>
      <c r="H109">
        <f t="shared" si="2"/>
        <v>359419216.80017853</v>
      </c>
      <c r="I109">
        <f t="shared" si="3"/>
        <v>29732.618852891435</v>
      </c>
    </row>
    <row r="110" spans="7:9" x14ac:dyDescent="0.35">
      <c r="G110">
        <v>104</v>
      </c>
      <c r="H110">
        <f t="shared" si="2"/>
        <v>325215956.12198043</v>
      </c>
      <c r="I110">
        <f t="shared" si="3"/>
        <v>32859.625674443327</v>
      </c>
    </row>
    <row r="111" spans="7:9" x14ac:dyDescent="0.35">
      <c r="G111">
        <v>105</v>
      </c>
      <c r="H111">
        <f t="shared" si="2"/>
        <v>294267566.04150885</v>
      </c>
      <c r="I111">
        <f t="shared" si="3"/>
        <v>36315.502674246636</v>
      </c>
    </row>
    <row r="112" spans="7:9" x14ac:dyDescent="0.35">
      <c r="G112">
        <v>106</v>
      </c>
      <c r="H112">
        <f t="shared" si="2"/>
        <v>266264304.66872469</v>
      </c>
      <c r="I112">
        <f t="shared" si="3"/>
        <v>40134.83743087585</v>
      </c>
    </row>
    <row r="113" spans="7:9" x14ac:dyDescent="0.35">
      <c r="G113">
        <v>107</v>
      </c>
      <c r="H113">
        <f t="shared" si="2"/>
        <v>240925905.95158902</v>
      </c>
      <c r="I113">
        <f t="shared" si="3"/>
        <v>44355.855130297918</v>
      </c>
    </row>
    <row r="114" spans="7:9" x14ac:dyDescent="0.35">
      <c r="G114">
        <v>108</v>
      </c>
      <c r="H114">
        <f t="shared" si="2"/>
        <v>217998774.67921031</v>
      </c>
      <c r="I114">
        <f t="shared" si="3"/>
        <v>49020.80113638175</v>
      </c>
    </row>
    <row r="115" spans="7:9" x14ac:dyDescent="0.35">
      <c r="G115">
        <v>109</v>
      </c>
      <c r="H115">
        <f t="shared" si="2"/>
        <v>197253448.41573966</v>
      </c>
      <c r="I115">
        <f t="shared" si="3"/>
        <v>54176.363796698752</v>
      </c>
    </row>
    <row r="116" spans="7:9" x14ac:dyDescent="0.35">
      <c r="G116">
        <v>110</v>
      </c>
      <c r="H116">
        <f t="shared" si="2"/>
        <v>178482300.96318728</v>
      </c>
      <c r="I116">
        <f t="shared" si="3"/>
        <v>59874.141715197817</v>
      </c>
    </row>
    <row r="117" spans="7:9" x14ac:dyDescent="0.35">
      <c r="G117">
        <v>111</v>
      </c>
      <c r="H117">
        <f t="shared" si="2"/>
        <v>161497464.36864719</v>
      </c>
      <c r="I117">
        <f t="shared" si="3"/>
        <v>66171.160168376693</v>
      </c>
    </row>
    <row r="118" spans="7:9" x14ac:dyDescent="0.35">
      <c r="G118">
        <v>112</v>
      </c>
      <c r="H118">
        <f t="shared" si="2"/>
        <v>146128948.67868116</v>
      </c>
      <c r="I118">
        <f t="shared" si="3"/>
        <v>73130.441833415578</v>
      </c>
    </row>
    <row r="119" spans="7:9" x14ac:dyDescent="0.35">
      <c r="G119">
        <v>113</v>
      </c>
      <c r="H119">
        <f t="shared" si="2"/>
        <v>132222940.62272716</v>
      </c>
      <c r="I119">
        <f t="shared" si="3"/>
        <v>80821.637540313604</v>
      </c>
    </row>
    <row r="120" spans="7:9" x14ac:dyDescent="0.35">
      <c r="G120">
        <v>114</v>
      </c>
      <c r="H120">
        <f t="shared" si="2"/>
        <v>119640264.19819048</v>
      </c>
      <c r="I120">
        <f t="shared" si="3"/>
        <v>89321.723360805583</v>
      </c>
    </row>
    <row r="121" spans="7:9" x14ac:dyDescent="0.35">
      <c r="G121">
        <v>115</v>
      </c>
      <c r="H121">
        <f t="shared" si="2"/>
        <v>108254987.75023076</v>
      </c>
      <c r="I121">
        <f t="shared" si="3"/>
        <v>98715.771010760494</v>
      </c>
    </row>
    <row r="122" spans="7:9" x14ac:dyDescent="0.35">
      <c r="G122">
        <v>116</v>
      </c>
      <c r="H122">
        <f t="shared" si="2"/>
        <v>97953163.605433106</v>
      </c>
      <c r="I122">
        <f t="shared" si="3"/>
        <v>109097.79927650774</v>
      </c>
    </row>
    <row r="123" spans="7:9" x14ac:dyDescent="0.35">
      <c r="G123">
        <v>117</v>
      </c>
      <c r="H123">
        <f t="shared" si="2"/>
        <v>88631687.645194054</v>
      </c>
      <c r="I123">
        <f t="shared" si="3"/>
        <v>120571.71498645074</v>
      </c>
    </row>
    <row r="124" spans="7:9" x14ac:dyDescent="0.35">
      <c r="G124">
        <v>118</v>
      </c>
      <c r="H124">
        <f t="shared" si="2"/>
        <v>80197267.405047059</v>
      </c>
      <c r="I124">
        <f t="shared" si="3"/>
        <v>133252.35294553102</v>
      </c>
    </row>
    <row r="125" spans="7:9" x14ac:dyDescent="0.35">
      <c r="G125">
        <v>119</v>
      </c>
      <c r="H125">
        <f t="shared" si="2"/>
        <v>72565488.372322232</v>
      </c>
      <c r="I125">
        <f t="shared" si="3"/>
        <v>147266.6252405527</v>
      </c>
    </row>
    <row r="126" spans="7:9" x14ac:dyDescent="0.35">
      <c r="G126">
        <v>120</v>
      </c>
      <c r="H126">
        <f t="shared" si="2"/>
        <v>65659969.137330517</v>
      </c>
      <c r="I126">
        <f t="shared" si="3"/>
        <v>162754.79141900392</v>
      </c>
    </row>
    <row r="127" spans="7:9" x14ac:dyDescent="0.35">
      <c r="G127">
        <v>121</v>
      </c>
      <c r="H127">
        <f t="shared" si="2"/>
        <v>59411596.942542858</v>
      </c>
      <c r="I127">
        <f t="shared" si="3"/>
        <v>179871.86225375134</v>
      </c>
    </row>
    <row r="128" spans="7:9" x14ac:dyDescent="0.35">
      <c r="G128">
        <v>122</v>
      </c>
      <c r="H128">
        <f t="shared" si="2"/>
        <v>53757835.978883602</v>
      </c>
      <c r="I128">
        <f t="shared" si="3"/>
        <v>198789.15114295474</v>
      </c>
    </row>
    <row r="129" spans="7:9" x14ac:dyDescent="0.35">
      <c r="G129">
        <v>123</v>
      </c>
      <c r="H129">
        <f t="shared" si="2"/>
        <v>48642101.506333664</v>
      </c>
      <c r="I129">
        <f t="shared" si="3"/>
        <v>219695.9886721379</v>
      </c>
    </row>
    <row r="130" spans="7:9" x14ac:dyDescent="0.35">
      <c r="G130">
        <v>124</v>
      </c>
      <c r="H130">
        <f t="shared" si="2"/>
        <v>44013193.534834035</v>
      </c>
      <c r="I130">
        <f t="shared" si="3"/>
        <v>242801.61749832364</v>
      </c>
    </row>
    <row r="131" spans="7:9" x14ac:dyDescent="0.35">
      <c r="G131">
        <v>125</v>
      </c>
      <c r="H131">
        <f t="shared" si="2"/>
        <v>39824784.397576228</v>
      </c>
      <c r="I131">
        <f t="shared" si="3"/>
        <v>268337.28652087448</v>
      </c>
    </row>
    <row r="132" spans="7:9" x14ac:dyDescent="0.35">
      <c r="G132">
        <v>126</v>
      </c>
      <c r="H132">
        <f t="shared" si="2"/>
        <v>36034955.08814159</v>
      </c>
      <c r="I132">
        <f t="shared" si="3"/>
        <v>296558.56529820332</v>
      </c>
    </row>
    <row r="133" spans="7:9" x14ac:dyDescent="0.35">
      <c r="G133">
        <v>127</v>
      </c>
      <c r="H133">
        <f t="shared" si="2"/>
        <v>32605775.720995814</v>
      </c>
      <c r="I133">
        <f t="shared" si="3"/>
        <v>327747.9018738122</v>
      </c>
    </row>
    <row r="134" spans="7:9" x14ac:dyDescent="0.35">
      <c r="G134">
        <v>128</v>
      </c>
      <c r="H134">
        <f t="shared" ref="H134:H197" si="4">$G$4*EXP($H$3*G134)</f>
        <v>29502925.916445438</v>
      </c>
      <c r="I134">
        <f t="shared" ref="I134:I197" si="5">EXP($I$3*G134)</f>
        <v>362217.44961124816</v>
      </c>
    </row>
    <row r="135" spans="7:9" x14ac:dyDescent="0.35">
      <c r="G135">
        <v>129</v>
      </c>
      <c r="H135">
        <f t="shared" si="4"/>
        <v>26695351.310742695</v>
      </c>
      <c r="I135">
        <f t="shared" si="5"/>
        <v>400312.1913298826</v>
      </c>
    </row>
    <row r="136" spans="7:9" x14ac:dyDescent="0.35">
      <c r="G136">
        <v>130</v>
      </c>
      <c r="H136">
        <f t="shared" si="4"/>
        <v>24154952.753575299</v>
      </c>
      <c r="I136">
        <f t="shared" si="5"/>
        <v>442413.39200892049</v>
      </c>
    </row>
    <row r="137" spans="7:9" x14ac:dyDescent="0.35">
      <c r="G137">
        <v>131</v>
      </c>
      <c r="H137">
        <f t="shared" si="4"/>
        <v>21856305.082325634</v>
      </c>
      <c r="I137">
        <f t="shared" si="5"/>
        <v>488942.41461546073</v>
      </c>
    </row>
    <row r="138" spans="7:9" x14ac:dyDescent="0.35">
      <c r="G138">
        <v>132</v>
      </c>
      <c r="H138">
        <f t="shared" si="4"/>
        <v>19776402.658497754</v>
      </c>
      <c r="I138">
        <f t="shared" si="5"/>
        <v>540364.93724669248</v>
      </c>
    </row>
    <row r="139" spans="7:9" x14ac:dyDescent="0.35">
      <c r="G139">
        <v>133</v>
      </c>
      <c r="H139">
        <f t="shared" si="4"/>
        <v>17894429.119554602</v>
      </c>
      <c r="I139">
        <f t="shared" si="5"/>
        <v>597195.61379281664</v>
      </c>
    </row>
    <row r="140" spans="7:9" x14ac:dyDescent="0.35">
      <c r="G140">
        <v>134</v>
      </c>
      <c r="H140">
        <f t="shared" si="4"/>
        <v>16191549.04176528</v>
      </c>
      <c r="I140">
        <f t="shared" si="5"/>
        <v>660003.22476615687</v>
      </c>
    </row>
    <row r="141" spans="7:9" x14ac:dyDescent="0.35">
      <c r="G141">
        <v>135</v>
      </c>
      <c r="H141">
        <f t="shared" si="4"/>
        <v>14650719.428953519</v>
      </c>
      <c r="I141">
        <f t="shared" si="5"/>
        <v>729416.36984770128</v>
      </c>
    </row>
    <row r="142" spans="7:9" x14ac:dyDescent="0.35">
      <c r="G142">
        <v>136</v>
      </c>
      <c r="H142">
        <f t="shared" si="4"/>
        <v>13256519.140463552</v>
      </c>
      <c r="I142">
        <f t="shared" si="5"/>
        <v>806129.75912399136</v>
      </c>
    </row>
    <row r="143" spans="7:9" x14ac:dyDescent="0.35">
      <c r="G143">
        <v>137</v>
      </c>
      <c r="H143">
        <f t="shared" si="4"/>
        <v>11994994.551201321</v>
      </c>
      <c r="I143">
        <f t="shared" si="5"/>
        <v>890911.16597916186</v>
      </c>
    </row>
    <row r="144" spans="7:9" x14ac:dyDescent="0.35">
      <c r="G144">
        <v>138</v>
      </c>
      <c r="H144">
        <f t="shared" si="4"/>
        <v>10853519.899064412</v>
      </c>
      <c r="I144">
        <f t="shared" si="5"/>
        <v>984609.11122903565</v>
      </c>
    </row>
    <row r="145" spans="7:9" x14ac:dyDescent="0.35">
      <c r="G145">
        <v>139</v>
      </c>
      <c r="H145">
        <f t="shared" si="4"/>
        <v>9820670.9220713545</v>
      </c>
      <c r="I145">
        <f t="shared" si="5"/>
        <v>1088161.3554026405</v>
      </c>
    </row>
    <row r="146" spans="7:9" x14ac:dyDescent="0.35">
      <c r="G146">
        <v>140</v>
      </c>
      <c r="H146">
        <f t="shared" si="4"/>
        <v>8886110.520507874</v>
      </c>
      <c r="I146">
        <f t="shared" si="5"/>
        <v>1202604.2841647768</v>
      </c>
    </row>
    <row r="147" spans="7:9" x14ac:dyDescent="0.35">
      <c r="G147">
        <v>141</v>
      </c>
      <c r="H147">
        <f t="shared" si="4"/>
        <v>8040485.2997585088</v>
      </c>
      <c r="I147">
        <f t="shared" si="5"/>
        <v>1329083.2808120952</v>
      </c>
    </row>
    <row r="148" spans="7:9" x14ac:dyDescent="0.35">
      <c r="G148">
        <v>142</v>
      </c>
      <c r="H148">
        <f t="shared" si="4"/>
        <v>7275331.9583895812</v>
      </c>
      <c r="I148">
        <f t="shared" si="5"/>
        <v>1468864.1896540965</v>
      </c>
    </row>
    <row r="149" spans="7:9" x14ac:dyDescent="0.35">
      <c r="G149">
        <v>143</v>
      </c>
      <c r="H149">
        <f t="shared" si="4"/>
        <v>6582992.5845837314</v>
      </c>
      <c r="I149">
        <f t="shared" si="5"/>
        <v>1623345.9850084595</v>
      </c>
    </row>
    <row r="150" spans="7:9" x14ac:dyDescent="0.35">
      <c r="G150">
        <v>144</v>
      </c>
      <c r="H150">
        <f t="shared" si="4"/>
        <v>5956538.0131846135</v>
      </c>
      <c r="I150">
        <f t="shared" si="5"/>
        <v>1794074.772606215</v>
      </c>
    </row>
    <row r="151" spans="7:9" x14ac:dyDescent="0.35">
      <c r="G151">
        <v>145</v>
      </c>
      <c r="H151">
        <f t="shared" si="4"/>
        <v>5389698.476283012</v>
      </c>
      <c r="I151">
        <f t="shared" si="5"/>
        <v>1982759.2635375687</v>
      </c>
    </row>
    <row r="152" spans="7:9" x14ac:dyDescent="0.35">
      <c r="G152">
        <v>146</v>
      </c>
      <c r="H152">
        <f t="shared" si="4"/>
        <v>4876800.8532722602</v>
      </c>
      <c r="I152">
        <f t="shared" si="5"/>
        <v>2191287.875606813</v>
      </c>
    </row>
    <row r="153" spans="7:9" x14ac:dyDescent="0.35">
      <c r="G153">
        <v>147</v>
      </c>
      <c r="H153">
        <f t="shared" si="4"/>
        <v>4412711.8923504381</v>
      </c>
      <c r="I153">
        <f t="shared" si="5"/>
        <v>2421747.6332524163</v>
      </c>
    </row>
    <row r="154" spans="7:9" x14ac:dyDescent="0.35">
      <c r="G154">
        <v>148</v>
      </c>
      <c r="H154">
        <f t="shared" si="4"/>
        <v>3992786.8352109445</v>
      </c>
      <c r="I154">
        <f t="shared" si="5"/>
        <v>2676445.0551890987</v>
      </c>
    </row>
    <row r="155" spans="7:9" x14ac:dyDescent="0.35">
      <c r="G155">
        <v>149</v>
      </c>
      <c r="H155">
        <f t="shared" si="4"/>
        <v>3612822.9307402428</v>
      </c>
      <c r="I155">
        <f t="shared" si="5"/>
        <v>2957929.2388223624</v>
      </c>
    </row>
    <row r="156" spans="7:9" x14ac:dyDescent="0.35">
      <c r="G156">
        <v>150</v>
      </c>
      <c r="H156">
        <f t="shared" si="4"/>
        <v>3269017.3724721107</v>
      </c>
      <c r="I156">
        <f t="shared" si="5"/>
        <v>3269017.3724721107</v>
      </c>
    </row>
    <row r="157" spans="7:9" x14ac:dyDescent="0.35">
      <c r="G157">
        <v>151</v>
      </c>
      <c r="H157">
        <f t="shared" si="4"/>
        <v>2957929.2388223573</v>
      </c>
      <c r="I157">
        <f t="shared" si="5"/>
        <v>3612822.9307402489</v>
      </c>
    </row>
    <row r="158" spans="7:9" x14ac:dyDescent="0.35">
      <c r="G158">
        <v>152</v>
      </c>
      <c r="H158">
        <f t="shared" si="4"/>
        <v>2676445.055189094</v>
      </c>
      <c r="I158">
        <f t="shared" si="5"/>
        <v>3992786.8352109515</v>
      </c>
    </row>
    <row r="159" spans="7:9" x14ac:dyDescent="0.35">
      <c r="G159">
        <v>153</v>
      </c>
      <c r="H159">
        <f t="shared" si="4"/>
        <v>2421747.6332524121</v>
      </c>
      <c r="I159">
        <f t="shared" si="5"/>
        <v>4412711.8923504455</v>
      </c>
    </row>
    <row r="160" spans="7:9" x14ac:dyDescent="0.35">
      <c r="G160">
        <v>154</v>
      </c>
      <c r="H160">
        <f t="shared" si="4"/>
        <v>2191287.8756068093</v>
      </c>
      <c r="I160">
        <f t="shared" si="5"/>
        <v>4876800.8532722685</v>
      </c>
    </row>
    <row r="161" spans="7:9" x14ac:dyDescent="0.35">
      <c r="G161">
        <v>155</v>
      </c>
      <c r="H161">
        <f t="shared" si="4"/>
        <v>1982759.263537569</v>
      </c>
      <c r="I161">
        <f t="shared" si="5"/>
        <v>5389698.476283012</v>
      </c>
    </row>
    <row r="162" spans="7:9" x14ac:dyDescent="0.35">
      <c r="G162">
        <v>156</v>
      </c>
      <c r="H162">
        <f t="shared" si="4"/>
        <v>1794074.7726062122</v>
      </c>
      <c r="I162">
        <f t="shared" si="5"/>
        <v>5956538.0131846247</v>
      </c>
    </row>
    <row r="163" spans="7:9" x14ac:dyDescent="0.35">
      <c r="G163">
        <v>157</v>
      </c>
      <c r="H163">
        <f t="shared" si="4"/>
        <v>1623345.9850084567</v>
      </c>
      <c r="I163">
        <f t="shared" si="5"/>
        <v>6582992.5845837435</v>
      </c>
    </row>
    <row r="164" spans="7:9" x14ac:dyDescent="0.35">
      <c r="G164">
        <v>158</v>
      </c>
      <c r="H164">
        <f t="shared" si="4"/>
        <v>1468864.1896540939</v>
      </c>
      <c r="I164">
        <f t="shared" si="5"/>
        <v>7275331.9583895933</v>
      </c>
    </row>
    <row r="165" spans="7:9" x14ac:dyDescent="0.35">
      <c r="G165">
        <v>159</v>
      </c>
      <c r="H165">
        <f t="shared" si="4"/>
        <v>1329083.2808120928</v>
      </c>
      <c r="I165">
        <f t="shared" si="5"/>
        <v>8040485.2997585228</v>
      </c>
    </row>
    <row r="166" spans="7:9" x14ac:dyDescent="0.35">
      <c r="G166">
        <v>160</v>
      </c>
      <c r="H166">
        <f t="shared" si="4"/>
        <v>1202604.2841647768</v>
      </c>
      <c r="I166">
        <f t="shared" si="5"/>
        <v>8886110.5205078721</v>
      </c>
    </row>
    <row r="167" spans="7:9" x14ac:dyDescent="0.35">
      <c r="G167">
        <v>161</v>
      </c>
      <c r="H167">
        <f t="shared" si="4"/>
        <v>1088161.3554026384</v>
      </c>
      <c r="I167">
        <f t="shared" si="5"/>
        <v>9820670.9220713712</v>
      </c>
    </row>
    <row r="168" spans="7:9" x14ac:dyDescent="0.35">
      <c r="G168">
        <v>162</v>
      </c>
      <c r="H168">
        <f t="shared" si="4"/>
        <v>984609.11122903577</v>
      </c>
      <c r="I168">
        <f t="shared" si="5"/>
        <v>10853519.89906441</v>
      </c>
    </row>
    <row r="169" spans="7:9" x14ac:dyDescent="0.35">
      <c r="G169">
        <v>163</v>
      </c>
      <c r="H169">
        <f t="shared" si="4"/>
        <v>890911.16597916035</v>
      </c>
      <c r="I169">
        <f t="shared" si="5"/>
        <v>11994994.551201342</v>
      </c>
    </row>
    <row r="170" spans="7:9" x14ac:dyDescent="0.35">
      <c r="G170">
        <v>164</v>
      </c>
      <c r="H170">
        <f t="shared" si="4"/>
        <v>806129.75912398857</v>
      </c>
      <c r="I170">
        <f t="shared" si="5"/>
        <v>13256519.140463596</v>
      </c>
    </row>
    <row r="171" spans="7:9" x14ac:dyDescent="0.35">
      <c r="G171">
        <v>165</v>
      </c>
      <c r="H171">
        <f t="shared" si="4"/>
        <v>729416.3698477014</v>
      </c>
      <c r="I171">
        <f t="shared" si="5"/>
        <v>14650719.428953517</v>
      </c>
    </row>
    <row r="172" spans="7:9" x14ac:dyDescent="0.35">
      <c r="G172">
        <v>166</v>
      </c>
      <c r="H172">
        <f t="shared" si="4"/>
        <v>660003.22476615582</v>
      </c>
      <c r="I172">
        <f t="shared" si="5"/>
        <v>16191549.04176531</v>
      </c>
    </row>
    <row r="173" spans="7:9" x14ac:dyDescent="0.35">
      <c r="G173">
        <v>167</v>
      </c>
      <c r="H173">
        <f t="shared" si="4"/>
        <v>597195.61379281676</v>
      </c>
      <c r="I173">
        <f t="shared" si="5"/>
        <v>17894429.119554602</v>
      </c>
    </row>
    <row r="174" spans="7:9" x14ac:dyDescent="0.35">
      <c r="G174">
        <v>168</v>
      </c>
      <c r="H174">
        <f t="shared" si="4"/>
        <v>540364.93724669155</v>
      </c>
      <c r="I174">
        <f t="shared" si="5"/>
        <v>19776402.658497788</v>
      </c>
    </row>
    <row r="175" spans="7:9" x14ac:dyDescent="0.35">
      <c r="G175">
        <v>169</v>
      </c>
      <c r="H175">
        <f t="shared" si="4"/>
        <v>488942.4146154591</v>
      </c>
      <c r="I175">
        <f t="shared" si="5"/>
        <v>21856305.082325712</v>
      </c>
    </row>
    <row r="176" spans="7:9" x14ac:dyDescent="0.35">
      <c r="G176">
        <v>170</v>
      </c>
      <c r="H176">
        <f t="shared" si="4"/>
        <v>442413.39200892055</v>
      </c>
      <c r="I176">
        <f t="shared" si="5"/>
        <v>24154952.753575299</v>
      </c>
    </row>
    <row r="177" spans="7:9" x14ac:dyDescent="0.35">
      <c r="G177">
        <v>171</v>
      </c>
      <c r="H177">
        <f t="shared" si="4"/>
        <v>400312.1913298819</v>
      </c>
      <c r="I177">
        <f t="shared" si="5"/>
        <v>26695351.310742743</v>
      </c>
    </row>
    <row r="178" spans="7:9" x14ac:dyDescent="0.35">
      <c r="G178">
        <v>172</v>
      </c>
      <c r="H178">
        <f t="shared" si="4"/>
        <v>362217.44961124816</v>
      </c>
      <c r="I178">
        <f t="shared" si="5"/>
        <v>29502925.916445438</v>
      </c>
    </row>
    <row r="179" spans="7:9" x14ac:dyDescent="0.35">
      <c r="G179">
        <v>173</v>
      </c>
      <c r="H179">
        <f t="shared" si="4"/>
        <v>327747.90187381161</v>
      </c>
      <c r="I179">
        <f t="shared" si="5"/>
        <v>32605775.720995869</v>
      </c>
    </row>
    <row r="180" spans="7:9" x14ac:dyDescent="0.35">
      <c r="G180">
        <v>174</v>
      </c>
      <c r="H180">
        <f t="shared" si="4"/>
        <v>296558.56529820233</v>
      </c>
      <c r="I180">
        <f t="shared" si="5"/>
        <v>36034955.088141717</v>
      </c>
    </row>
    <row r="181" spans="7:9" x14ac:dyDescent="0.35">
      <c r="G181">
        <v>175</v>
      </c>
      <c r="H181">
        <f t="shared" si="4"/>
        <v>268337.28652087448</v>
      </c>
      <c r="I181">
        <f t="shared" si="5"/>
        <v>39824784.397576228</v>
      </c>
    </row>
    <row r="182" spans="7:9" x14ac:dyDescent="0.35">
      <c r="G182">
        <v>176</v>
      </c>
      <c r="H182">
        <f t="shared" si="4"/>
        <v>242801.6174983232</v>
      </c>
      <c r="I182">
        <f t="shared" si="5"/>
        <v>44013193.534834109</v>
      </c>
    </row>
    <row r="183" spans="7:9" x14ac:dyDescent="0.35">
      <c r="G183">
        <v>177</v>
      </c>
      <c r="H183">
        <f t="shared" si="4"/>
        <v>219695.98867213793</v>
      </c>
      <c r="I183">
        <f t="shared" si="5"/>
        <v>48642101.506333664</v>
      </c>
    </row>
    <row r="184" spans="7:9" x14ac:dyDescent="0.35">
      <c r="G184">
        <v>178</v>
      </c>
      <c r="H184">
        <f t="shared" si="4"/>
        <v>198789.15114295442</v>
      </c>
      <c r="I184">
        <f t="shared" si="5"/>
        <v>53757835.978883691</v>
      </c>
    </row>
    <row r="185" spans="7:9" x14ac:dyDescent="0.35">
      <c r="G185">
        <v>179</v>
      </c>
      <c r="H185">
        <f t="shared" si="4"/>
        <v>179871.86225375073</v>
      </c>
      <c r="I185">
        <f t="shared" si="5"/>
        <v>59411596.94254306</v>
      </c>
    </row>
    <row r="186" spans="7:9" x14ac:dyDescent="0.35">
      <c r="G186">
        <v>180</v>
      </c>
      <c r="H186">
        <f t="shared" si="4"/>
        <v>162754.79141900394</v>
      </c>
      <c r="I186">
        <f t="shared" si="5"/>
        <v>65659969.13733051</v>
      </c>
    </row>
    <row r="187" spans="7:9" x14ac:dyDescent="0.35">
      <c r="G187">
        <v>181</v>
      </c>
      <c r="H187">
        <f t="shared" si="4"/>
        <v>147266.62524055247</v>
      </c>
      <c r="I187">
        <f t="shared" si="5"/>
        <v>72565488.372322351</v>
      </c>
    </row>
    <row r="188" spans="7:9" x14ac:dyDescent="0.35">
      <c r="G188">
        <v>182</v>
      </c>
      <c r="H188">
        <f t="shared" si="4"/>
        <v>133252.35294553105</v>
      </c>
      <c r="I188">
        <f t="shared" si="5"/>
        <v>80197267.405047059</v>
      </c>
    </row>
    <row r="189" spans="7:9" x14ac:dyDescent="0.35">
      <c r="G189">
        <v>183</v>
      </c>
      <c r="H189">
        <f t="shared" si="4"/>
        <v>120571.71498645052</v>
      </c>
      <c r="I189">
        <f t="shared" si="5"/>
        <v>88631687.645194188</v>
      </c>
    </row>
    <row r="190" spans="7:9" x14ac:dyDescent="0.35">
      <c r="G190">
        <v>184</v>
      </c>
      <c r="H190">
        <f t="shared" si="4"/>
        <v>109097.79927650736</v>
      </c>
      <c r="I190">
        <f t="shared" si="5"/>
        <v>97953163.605433434</v>
      </c>
    </row>
    <row r="191" spans="7:9" x14ac:dyDescent="0.35">
      <c r="G191">
        <v>185</v>
      </c>
      <c r="H191">
        <f t="shared" si="4"/>
        <v>98715.771010760494</v>
      </c>
      <c r="I191">
        <f t="shared" si="5"/>
        <v>108254987.75023076</v>
      </c>
    </row>
    <row r="192" spans="7:9" x14ac:dyDescent="0.35">
      <c r="G192">
        <v>186</v>
      </c>
      <c r="H192">
        <f t="shared" si="4"/>
        <v>89321.723360805438</v>
      </c>
      <c r="I192">
        <f t="shared" si="5"/>
        <v>119640264.19819069</v>
      </c>
    </row>
    <row r="193" spans="7:9" x14ac:dyDescent="0.35">
      <c r="G193">
        <v>187</v>
      </c>
      <c r="H193">
        <f t="shared" si="4"/>
        <v>80821.637540313619</v>
      </c>
      <c r="I193">
        <f t="shared" si="5"/>
        <v>132222940.62272716</v>
      </c>
    </row>
    <row r="194" spans="7:9" x14ac:dyDescent="0.35">
      <c r="G194">
        <v>188</v>
      </c>
      <c r="H194">
        <f t="shared" si="4"/>
        <v>73130.441833415447</v>
      </c>
      <c r="I194">
        <f t="shared" si="5"/>
        <v>146128948.6786814</v>
      </c>
    </row>
    <row r="195" spans="7:9" x14ac:dyDescent="0.35">
      <c r="G195">
        <v>189</v>
      </c>
      <c r="H195">
        <f t="shared" si="4"/>
        <v>66171.160168376475</v>
      </c>
      <c r="I195">
        <f t="shared" si="5"/>
        <v>161497464.36864775</v>
      </c>
    </row>
    <row r="196" spans="7:9" x14ac:dyDescent="0.35">
      <c r="G196">
        <v>190</v>
      </c>
      <c r="H196">
        <f t="shared" si="4"/>
        <v>59874.141715197824</v>
      </c>
      <c r="I196">
        <f t="shared" si="5"/>
        <v>178482300.96318725</v>
      </c>
    </row>
    <row r="197" spans="7:9" x14ac:dyDescent="0.35">
      <c r="G197">
        <v>191</v>
      </c>
      <c r="H197">
        <f t="shared" si="4"/>
        <v>54176.363796698664</v>
      </c>
      <c r="I197">
        <f t="shared" si="5"/>
        <v>197253448.41573998</v>
      </c>
    </row>
    <row r="198" spans="7:9" x14ac:dyDescent="0.35">
      <c r="G198">
        <v>192</v>
      </c>
      <c r="H198">
        <f t="shared" ref="H198:H261" si="6">$G$4*EXP($H$3*G198)</f>
        <v>49020.801136381582</v>
      </c>
      <c r="I198">
        <f t="shared" ref="I198:I261" si="7">EXP($I$3*G198)</f>
        <v>217998774.67921108</v>
      </c>
    </row>
    <row r="199" spans="7:9" x14ac:dyDescent="0.35">
      <c r="G199">
        <v>193</v>
      </c>
      <c r="H199">
        <f t="shared" si="6"/>
        <v>44355.855130297845</v>
      </c>
      <c r="I199">
        <f t="shared" si="7"/>
        <v>240925905.95158944</v>
      </c>
    </row>
    <row r="200" spans="7:9" x14ac:dyDescent="0.35">
      <c r="G200">
        <v>194</v>
      </c>
      <c r="H200">
        <f t="shared" si="6"/>
        <v>40134.837430875712</v>
      </c>
      <c r="I200">
        <f t="shared" si="7"/>
        <v>266264304.66872561</v>
      </c>
    </row>
    <row r="201" spans="7:9" x14ac:dyDescent="0.35">
      <c r="G201">
        <v>195</v>
      </c>
      <c r="H201">
        <f t="shared" si="6"/>
        <v>36315.502674246636</v>
      </c>
      <c r="I201">
        <f t="shared" si="7"/>
        <v>294267566.04150879</v>
      </c>
    </row>
    <row r="202" spans="7:9" x14ac:dyDescent="0.35">
      <c r="G202">
        <v>196</v>
      </c>
      <c r="H202">
        <f t="shared" si="6"/>
        <v>32859.625674443269</v>
      </c>
      <c r="I202">
        <f t="shared" si="7"/>
        <v>325215956.12198102</v>
      </c>
    </row>
    <row r="203" spans="7:9" x14ac:dyDescent="0.35">
      <c r="G203">
        <v>197</v>
      </c>
      <c r="H203">
        <f t="shared" si="6"/>
        <v>29732.61885289133</v>
      </c>
      <c r="I203">
        <f t="shared" si="7"/>
        <v>359419216.80017978</v>
      </c>
    </row>
    <row r="204" spans="7:9" x14ac:dyDescent="0.35">
      <c r="G204">
        <v>198</v>
      </c>
      <c r="H204">
        <f t="shared" si="6"/>
        <v>26903.18607429754</v>
      </c>
      <c r="I204">
        <f t="shared" si="7"/>
        <v>397219665.80508411</v>
      </c>
    </row>
    <row r="205" spans="7:9" x14ac:dyDescent="0.35">
      <c r="G205">
        <v>199</v>
      </c>
      <c r="H205">
        <f t="shared" si="6"/>
        <v>24343.009424408338</v>
      </c>
      <c r="I205">
        <f t="shared" si="7"/>
        <v>438995622.73550737</v>
      </c>
    </row>
    <row r="206" spans="7:9" x14ac:dyDescent="0.35">
      <c r="G206">
        <v>200</v>
      </c>
      <c r="H206">
        <f t="shared" si="6"/>
        <v>22026.465794806718</v>
      </c>
      <c r="I206">
        <f t="shared" si="7"/>
        <v>485165195.40979028</v>
      </c>
    </row>
    <row r="207" spans="7:9" x14ac:dyDescent="0.35">
      <c r="G207">
        <v>201</v>
      </c>
      <c r="H207">
        <f t="shared" si="6"/>
        <v>19930.37043823026</v>
      </c>
      <c r="I207">
        <f t="shared" si="7"/>
        <v>536190464.42938966</v>
      </c>
    </row>
    <row r="208" spans="7:9" x14ac:dyDescent="0.35">
      <c r="G208">
        <v>202</v>
      </c>
      <c r="H208">
        <f t="shared" si="6"/>
        <v>18033.744927828462</v>
      </c>
      <c r="I208">
        <f t="shared" si="7"/>
        <v>592582107.83683729</v>
      </c>
    </row>
    <row r="209" spans="7:9" x14ac:dyDescent="0.35">
      <c r="G209">
        <v>203</v>
      </c>
      <c r="H209">
        <f t="shared" si="6"/>
        <v>16317.607198015423</v>
      </c>
      <c r="I209">
        <f t="shared" si="7"/>
        <v>654904512.15323853</v>
      </c>
    </row>
    <row r="210" spans="7:9" x14ac:dyDescent="0.35">
      <c r="G210">
        <v>204</v>
      </c>
      <c r="H210">
        <f t="shared" si="6"/>
        <v>14764.781565577243</v>
      </c>
      <c r="I210">
        <f t="shared" si="7"/>
        <v>723781420.94827974</v>
      </c>
    </row>
    <row r="211" spans="7:9" x14ac:dyDescent="0.35">
      <c r="G211">
        <v>205</v>
      </c>
      <c r="H211">
        <f t="shared" si="6"/>
        <v>13359.726829661873</v>
      </c>
      <c r="I211">
        <f t="shared" si="7"/>
        <v>799902177.47550535</v>
      </c>
    </row>
    <row r="212" spans="7:9" x14ac:dyDescent="0.35">
      <c r="G212">
        <v>206</v>
      </c>
      <c r="H212">
        <f t="shared" si="6"/>
        <v>12088.38073021697</v>
      </c>
      <c r="I212">
        <f t="shared" si="7"/>
        <v>884028623.85131514</v>
      </c>
    </row>
    <row r="213" spans="7:9" x14ac:dyDescent="0.35">
      <c r="G213">
        <v>207</v>
      </c>
      <c r="H213">
        <f t="shared" si="6"/>
        <v>10938.019208165153</v>
      </c>
      <c r="I213">
        <f t="shared" si="7"/>
        <v>977002725.82691073</v>
      </c>
    </row>
    <row r="214" spans="7:9" x14ac:dyDescent="0.35">
      <c r="G214">
        <v>208</v>
      </c>
      <c r="H214">
        <f t="shared" si="6"/>
        <v>9897.1290587439089</v>
      </c>
      <c r="I214">
        <f t="shared" si="7"/>
        <v>1079754999.464535</v>
      </c>
    </row>
    <row r="215" spans="7:9" x14ac:dyDescent="0.35">
      <c r="G215">
        <v>209</v>
      </c>
      <c r="H215">
        <f t="shared" si="6"/>
        <v>8955.2927034824934</v>
      </c>
      <c r="I215">
        <f t="shared" si="7"/>
        <v>1193313824.0549922</v>
      </c>
    </row>
    <row r="216" spans="7:9" x14ac:dyDescent="0.35">
      <c r="G216">
        <v>210</v>
      </c>
      <c r="H216">
        <f t="shared" si="6"/>
        <v>8103.0839275753842</v>
      </c>
      <c r="I216">
        <f t="shared" si="7"/>
        <v>1318815734.4832146</v>
      </c>
    </row>
    <row r="217" spans="7:9" x14ac:dyDescent="0.35">
      <c r="G217">
        <v>211</v>
      </c>
      <c r="H217">
        <f t="shared" si="6"/>
        <v>7331.9735391559834</v>
      </c>
      <c r="I217">
        <f t="shared" si="7"/>
        <v>1457516796.0514259</v>
      </c>
    </row>
    <row r="218" spans="7:9" x14ac:dyDescent="0.35">
      <c r="G218">
        <v>212</v>
      </c>
      <c r="H218">
        <f t="shared" si="6"/>
        <v>6634.244006277866</v>
      </c>
      <c r="I218">
        <f t="shared" si="7"/>
        <v>1610805175.6028333</v>
      </c>
    </row>
    <row r="219" spans="7:9" x14ac:dyDescent="0.35">
      <c r="G219">
        <v>213</v>
      </c>
      <c r="H219">
        <f t="shared" si="6"/>
        <v>6002.9122172610178</v>
      </c>
      <c r="I219">
        <f t="shared" si="7"/>
        <v>1780215034.7619841</v>
      </c>
    </row>
    <row r="220" spans="7:9" x14ac:dyDescent="0.35">
      <c r="G220">
        <v>214</v>
      </c>
      <c r="H220">
        <f t="shared" si="6"/>
        <v>5431.659591362969</v>
      </c>
      <c r="I220">
        <f t="shared" si="7"/>
        <v>1967441884.3399758</v>
      </c>
    </row>
    <row r="221" spans="7:9" x14ac:dyDescent="0.35">
      <c r="G221">
        <v>215</v>
      </c>
      <c r="H221">
        <f t="shared" si="6"/>
        <v>4914.7688402991344</v>
      </c>
      <c r="I221">
        <f t="shared" si="7"/>
        <v>2174359553.5764885</v>
      </c>
    </row>
    <row r="222" spans="7:9" x14ac:dyDescent="0.35">
      <c r="G222">
        <v>216</v>
      </c>
      <c r="H222">
        <f t="shared" si="6"/>
        <v>4447.0667476998506</v>
      </c>
      <c r="I222">
        <f t="shared" si="7"/>
        <v>2403038944.0526867</v>
      </c>
    </row>
    <row r="223" spans="7:9" x14ac:dyDescent="0.35">
      <c r="G223">
        <v>217</v>
      </c>
      <c r="H223">
        <f t="shared" si="6"/>
        <v>4023.8723938222984</v>
      </c>
      <c r="I223">
        <f t="shared" si="7"/>
        <v>2655768755.9702463</v>
      </c>
    </row>
    <row r="224" spans="7:9" x14ac:dyDescent="0.35">
      <c r="G224">
        <v>218</v>
      </c>
      <c r="H224">
        <f t="shared" si="6"/>
        <v>3640.9503073323522</v>
      </c>
      <c r="I224">
        <f t="shared" si="7"/>
        <v>2935078394.2322512</v>
      </c>
    </row>
    <row r="225" spans="7:9" x14ac:dyDescent="0.35">
      <c r="G225">
        <v>219</v>
      </c>
      <c r="H225">
        <f t="shared" si="6"/>
        <v>3294.4680752838344</v>
      </c>
      <c r="I225">
        <f t="shared" si="7"/>
        <v>3243763283.5776596</v>
      </c>
    </row>
    <row r="226" spans="7:9" x14ac:dyDescent="0.35">
      <c r="G226">
        <v>220</v>
      </c>
      <c r="H226">
        <f t="shared" si="6"/>
        <v>2980.9579870417283</v>
      </c>
      <c r="I226">
        <f t="shared" si="7"/>
        <v>3584912846.1315918</v>
      </c>
    </row>
    <row r="227" spans="7:9" x14ac:dyDescent="0.35">
      <c r="G227">
        <v>221</v>
      </c>
      <c r="H227">
        <f t="shared" si="6"/>
        <v>2697.2823282685054</v>
      </c>
      <c r="I227">
        <f t="shared" si="7"/>
        <v>3961941421.3804398</v>
      </c>
    </row>
    <row r="228" spans="7:9" x14ac:dyDescent="0.35">
      <c r="G228">
        <v>222</v>
      </c>
      <c r="H228">
        <f t="shared" si="6"/>
        <v>2440.6019776244921</v>
      </c>
      <c r="I228">
        <f t="shared" si="7"/>
        <v>4378622438.0289631</v>
      </c>
    </row>
    <row r="229" spans="7:9" x14ac:dyDescent="0.35">
      <c r="G229">
        <v>223</v>
      </c>
      <c r="H229">
        <f t="shared" si="6"/>
        <v>2208.3479918872072</v>
      </c>
      <c r="I229">
        <f t="shared" si="7"/>
        <v>4839126179.7430887</v>
      </c>
    </row>
    <row r="230" spans="7:9" x14ac:dyDescent="0.35">
      <c r="G230">
        <v>224</v>
      </c>
      <c r="H230">
        <f t="shared" si="6"/>
        <v>1998.195895104114</v>
      </c>
      <c r="I230">
        <f t="shared" si="7"/>
        <v>5348061522.7505789</v>
      </c>
    </row>
    <row r="231" spans="7:9" x14ac:dyDescent="0.35">
      <c r="G231">
        <v>225</v>
      </c>
      <c r="H231">
        <f t="shared" si="6"/>
        <v>1808.0424144560634</v>
      </c>
      <c r="I231">
        <f t="shared" si="7"/>
        <v>5910522063.0232906</v>
      </c>
    </row>
    <row r="232" spans="7:9" x14ac:dyDescent="0.35">
      <c r="G232">
        <v>226</v>
      </c>
      <c r="H232">
        <f t="shared" si="6"/>
        <v>1635.9844299959245</v>
      </c>
      <c r="I232">
        <f t="shared" si="7"/>
        <v>6532137094.6978302</v>
      </c>
    </row>
    <row r="233" spans="7:9" x14ac:dyDescent="0.35">
      <c r="G233">
        <v>227</v>
      </c>
      <c r="H233">
        <f t="shared" si="6"/>
        <v>1480.2999275845411</v>
      </c>
      <c r="I233">
        <f t="shared" si="7"/>
        <v>7219127949.9432049</v>
      </c>
    </row>
    <row r="234" spans="7:9" x14ac:dyDescent="0.35">
      <c r="G234">
        <v>228</v>
      </c>
      <c r="H234">
        <f t="shared" si="6"/>
        <v>1339.4307643944169</v>
      </c>
      <c r="I234">
        <f t="shared" si="7"/>
        <v>7978370264.1442823</v>
      </c>
    </row>
    <row r="235" spans="7:9" x14ac:dyDescent="0.35">
      <c r="G235">
        <v>229</v>
      </c>
      <c r="H235">
        <f t="shared" si="6"/>
        <v>1211.9670744925743</v>
      </c>
      <c r="I235">
        <f t="shared" si="7"/>
        <v>8817462789.5717964</v>
      </c>
    </row>
    <row r="236" spans="7:9" x14ac:dyDescent="0.35">
      <c r="G236">
        <v>230</v>
      </c>
      <c r="H236">
        <f t="shared" si="6"/>
        <v>1096.6331584284587</v>
      </c>
      <c r="I236">
        <f t="shared" si="7"/>
        <v>9744803446.2489033</v>
      </c>
    </row>
    <row r="237" spans="7:9" x14ac:dyDescent="0.35">
      <c r="G237">
        <v>231</v>
      </c>
      <c r="H237">
        <f t="shared" si="6"/>
        <v>992.27471560502454</v>
      </c>
      <c r="I237">
        <f t="shared" si="7"/>
        <v>10769673371.15765</v>
      </c>
    </row>
    <row r="238" spans="7:9" x14ac:dyDescent="0.35">
      <c r="G238">
        <v>232</v>
      </c>
      <c r="H238">
        <f t="shared" si="6"/>
        <v>897.84729165041529</v>
      </c>
      <c r="I238">
        <f t="shared" si="7"/>
        <v>11902329806.977171</v>
      </c>
    </row>
    <row r="239" spans="7:9" x14ac:dyDescent="0.35">
      <c r="G239">
        <v>233</v>
      </c>
      <c r="H239">
        <f t="shared" si="6"/>
        <v>812.4058251675425</v>
      </c>
      <c r="I239">
        <f t="shared" si="7"/>
        <v>13154108760.016079</v>
      </c>
    </row>
    <row r="240" spans="7:9" x14ac:dyDescent="0.35">
      <c r="G240">
        <v>234</v>
      </c>
      <c r="H240">
        <f t="shared" si="6"/>
        <v>735.09518924197141</v>
      </c>
      <c r="I240">
        <f t="shared" si="7"/>
        <v>14537538454.773909</v>
      </c>
    </row>
    <row r="241" spans="7:9" x14ac:dyDescent="0.35">
      <c r="G241">
        <v>235</v>
      </c>
      <c r="H241">
        <f t="shared" si="6"/>
        <v>665.14163304436181</v>
      </c>
      <c r="I241">
        <f t="shared" si="7"/>
        <v>16066464720.622478</v>
      </c>
    </row>
    <row r="242" spans="7:9" x14ac:dyDescent="0.35">
      <c r="G242">
        <v>236</v>
      </c>
      <c r="H242">
        <f t="shared" si="6"/>
        <v>601.84503787208132</v>
      </c>
      <c r="I242">
        <f t="shared" si="7"/>
        <v>17756189565.520374</v>
      </c>
    </row>
    <row r="243" spans="7:9" x14ac:dyDescent="0.35">
      <c r="G243">
        <v>237</v>
      </c>
      <c r="H243">
        <f t="shared" si="6"/>
        <v>544.5719101259275</v>
      </c>
      <c r="I243">
        <f t="shared" si="7"/>
        <v>19623624323.651413</v>
      </c>
    </row>
    <row r="244" spans="7:9" x14ac:dyDescent="0.35">
      <c r="G244">
        <v>238</v>
      </c>
      <c r="H244">
        <f t="shared" si="6"/>
        <v>492.74904109325593</v>
      </c>
      <c r="I244">
        <f t="shared" si="7"/>
        <v>21687458909.741398</v>
      </c>
    </row>
    <row r="245" spans="7:9" x14ac:dyDescent="0.35">
      <c r="G245">
        <v>239</v>
      </c>
      <c r="H245">
        <f t="shared" si="6"/>
        <v>445.85777008251603</v>
      </c>
      <c r="I245">
        <f t="shared" si="7"/>
        <v>23968348874.006817</v>
      </c>
    </row>
    <row r="246" spans="7:9" x14ac:dyDescent="0.35">
      <c r="G246">
        <v>240</v>
      </c>
      <c r="H246">
        <f t="shared" si="6"/>
        <v>403.42879349273517</v>
      </c>
      <c r="I246">
        <f t="shared" si="7"/>
        <v>26489122129.843472</v>
      </c>
    </row>
    <row r="247" spans="7:9" x14ac:dyDescent="0.35">
      <c r="G247">
        <v>241</v>
      </c>
      <c r="H247">
        <f t="shared" si="6"/>
        <v>365.03746786532827</v>
      </c>
      <c r="I247">
        <f t="shared" si="7"/>
        <v>29275007423.257107</v>
      </c>
    </row>
    <row r="248" spans="7:9" x14ac:dyDescent="0.35">
      <c r="G248">
        <v>242</v>
      </c>
      <c r="H248">
        <f t="shared" si="6"/>
        <v>330.29955990964771</v>
      </c>
      <c r="I248">
        <f t="shared" si="7"/>
        <v>32353886830.6325</v>
      </c>
    </row>
    <row r="249" spans="7:9" x14ac:dyDescent="0.35">
      <c r="G249">
        <v>243</v>
      </c>
      <c r="H249">
        <f t="shared" si="6"/>
        <v>298.86740096706006</v>
      </c>
      <c r="I249">
        <f t="shared" si="7"/>
        <v>35756574811.925652</v>
      </c>
    </row>
    <row r="250" spans="7:9" x14ac:dyDescent="0.35">
      <c r="G250">
        <v>244</v>
      </c>
      <c r="H250">
        <f t="shared" si="6"/>
        <v>270.42640742615208</v>
      </c>
      <c r="I250">
        <f t="shared" si="7"/>
        <v>39517126612.136505</v>
      </c>
    </row>
    <row r="251" spans="7:9" x14ac:dyDescent="0.35">
      <c r="G251">
        <v>245</v>
      </c>
      <c r="H251">
        <f t="shared" si="6"/>
        <v>244.69193226422041</v>
      </c>
      <c r="I251">
        <f t="shared" si="7"/>
        <v>43673179097.646416</v>
      </c>
    </row>
    <row r="252" spans="7:9" x14ac:dyDescent="0.35">
      <c r="G252">
        <v>246</v>
      </c>
      <c r="H252">
        <f t="shared" si="6"/>
        <v>221.4064162041868</v>
      </c>
      <c r="I252">
        <f t="shared" si="7"/>
        <v>48266327438.628143</v>
      </c>
    </row>
    <row r="253" spans="7:9" x14ac:dyDescent="0.35">
      <c r="G253">
        <v>247</v>
      </c>
      <c r="H253">
        <f t="shared" si="6"/>
        <v>200.33680997479112</v>
      </c>
      <c r="I253">
        <f t="shared" si="7"/>
        <v>53342541407.488556</v>
      </c>
    </row>
    <row r="254" spans="7:9" x14ac:dyDescent="0.35">
      <c r="G254">
        <v>248</v>
      </c>
      <c r="H254">
        <f t="shared" si="6"/>
        <v>181.27224187515108</v>
      </c>
      <c r="I254">
        <f t="shared" si="7"/>
        <v>58952625459.802254</v>
      </c>
    </row>
    <row r="255" spans="7:9" x14ac:dyDescent="0.35">
      <c r="G255">
        <v>249</v>
      </c>
      <c r="H255">
        <f t="shared" si="6"/>
        <v>164.02190729990141</v>
      </c>
      <c r="I255">
        <f t="shared" si="7"/>
        <v>65152727202.379547</v>
      </c>
    </row>
    <row r="256" spans="7:9" x14ac:dyDescent="0.35">
      <c r="G256">
        <v>250</v>
      </c>
      <c r="H256">
        <f t="shared" si="6"/>
        <v>148.41315910257663</v>
      </c>
      <c r="I256">
        <f t="shared" si="7"/>
        <v>72004899337.38588</v>
      </c>
    </row>
    <row r="257" spans="7:9" x14ac:dyDescent="0.35">
      <c r="G257">
        <v>251</v>
      </c>
      <c r="H257">
        <f t="shared" si="6"/>
        <v>134.2897796849353</v>
      </c>
      <c r="I257">
        <f t="shared" si="7"/>
        <v>79577720706.643448</v>
      </c>
    </row>
    <row r="258" spans="7:9" x14ac:dyDescent="0.35">
      <c r="G258">
        <v>252</v>
      </c>
      <c r="H258">
        <f t="shared" si="6"/>
        <v>121.51041751873454</v>
      </c>
      <c r="I258">
        <f t="shared" si="7"/>
        <v>87946982651.728745</v>
      </c>
    </row>
    <row r="259" spans="7:9" x14ac:dyDescent="0.35">
      <c r="G259">
        <v>253</v>
      </c>
      <c r="H259">
        <f t="shared" si="6"/>
        <v>109.94717245212343</v>
      </c>
      <c r="I259">
        <f t="shared" si="7"/>
        <v>97196447559.193893</v>
      </c>
    </row>
    <row r="260" spans="7:9" x14ac:dyDescent="0.35">
      <c r="G260">
        <v>254</v>
      </c>
      <c r="H260">
        <f t="shared" si="6"/>
        <v>99.484315641933591</v>
      </c>
      <c r="I260">
        <f t="shared" si="7"/>
        <v>107418687182.68602</v>
      </c>
    </row>
    <row r="261" spans="7:9" x14ac:dyDescent="0.35">
      <c r="G261">
        <v>255</v>
      </c>
      <c r="H261">
        <f t="shared" si="6"/>
        <v>90.017131300521825</v>
      </c>
      <c r="I261">
        <f t="shared" si="7"/>
        <v>118716009132.16965</v>
      </c>
    </row>
    <row r="262" spans="7:9" x14ac:dyDescent="0.35">
      <c r="G262">
        <v>256</v>
      </c>
      <c r="H262">
        <f t="shared" ref="H262:H306" si="8">$G$4*EXP($H$3*G262)</f>
        <v>81.450868664968013</v>
      </c>
      <c r="I262">
        <f t="shared" ref="I262:I306" si="9">EXP($I$3*G262)</f>
        <v>131201480802.87709</v>
      </c>
    </row>
    <row r="263" spans="7:9" x14ac:dyDescent="0.35">
      <c r="G263">
        <v>257</v>
      </c>
      <c r="H263">
        <f t="shared" si="8"/>
        <v>73.699793699595588</v>
      </c>
      <c r="I263">
        <f t="shared" si="9"/>
        <v>145000060991.80032</v>
      </c>
    </row>
    <row r="264" spans="7:9" x14ac:dyDescent="0.35">
      <c r="G264">
        <v>258</v>
      </c>
      <c r="H264">
        <f t="shared" si="8"/>
        <v>66.686331040925097</v>
      </c>
      <c r="I264">
        <f t="shared" si="9"/>
        <v>160249850527.33252</v>
      </c>
    </row>
    <row r="265" spans="7:9" x14ac:dyDescent="0.35">
      <c r="G265">
        <v>259</v>
      </c>
      <c r="H265">
        <f t="shared" si="8"/>
        <v>60.340287597361844</v>
      </c>
      <c r="I265">
        <f t="shared" si="9"/>
        <v>177103474428.77765</v>
      </c>
    </row>
    <row r="266" spans="7:9" x14ac:dyDescent="0.35">
      <c r="G266">
        <v>260</v>
      </c>
      <c r="H266">
        <f t="shared" si="8"/>
        <v>54.59815003314425</v>
      </c>
      <c r="I266">
        <f t="shared" si="9"/>
        <v>195729609428.83878</v>
      </c>
    </row>
    <row r="267" spans="7:9" x14ac:dyDescent="0.35">
      <c r="G267">
        <v>261</v>
      </c>
      <c r="H267">
        <f t="shared" si="8"/>
        <v>49.40244910553011</v>
      </c>
      <c r="I267">
        <f t="shared" si="9"/>
        <v>216314672147.05798</v>
      </c>
    </row>
    <row r="268" spans="7:9" x14ac:dyDescent="0.35">
      <c r="G268">
        <v>262</v>
      </c>
      <c r="H268">
        <f t="shared" si="8"/>
        <v>44.701184493300701</v>
      </c>
      <c r="I268">
        <f t="shared" si="9"/>
        <v>239064684809.99713</v>
      </c>
    </row>
    <row r="269" spans="7:9" x14ac:dyDescent="0.35">
      <c r="G269">
        <v>263</v>
      </c>
      <c r="H269">
        <f t="shared" si="8"/>
        <v>40.447304360067363</v>
      </c>
      <c r="I269">
        <f t="shared" si="9"/>
        <v>264207337190.92929</v>
      </c>
    </row>
    <row r="270" spans="7:9" x14ac:dyDescent="0.35">
      <c r="G270">
        <v>264</v>
      </c>
      <c r="H270">
        <f t="shared" si="8"/>
        <v>36.59823444367791</v>
      </c>
      <c r="I270">
        <f t="shared" si="9"/>
        <v>291994265405.62195</v>
      </c>
    </row>
    <row r="271" spans="7:9" x14ac:dyDescent="0.35">
      <c r="G271">
        <v>265</v>
      </c>
      <c r="H271">
        <f t="shared" si="8"/>
        <v>33.115451958692319</v>
      </c>
      <c r="I271">
        <f t="shared" si="9"/>
        <v>322703570371.15485</v>
      </c>
    </row>
    <row r="272" spans="7:9" x14ac:dyDescent="0.35">
      <c r="G272">
        <v>266</v>
      </c>
      <c r="H272">
        <f t="shared" si="8"/>
        <v>29.964100047396972</v>
      </c>
      <c r="I272">
        <f t="shared" si="9"/>
        <v>356642601133.37903</v>
      </c>
    </row>
    <row r="273" spans="7:9" x14ac:dyDescent="0.35">
      <c r="G273">
        <v>267</v>
      </c>
      <c r="H273">
        <f t="shared" si="8"/>
        <v>27.112638920657812</v>
      </c>
      <c r="I273">
        <f t="shared" si="9"/>
        <v>394151030919.46411</v>
      </c>
    </row>
    <row r="274" spans="7:9" x14ac:dyDescent="0.35">
      <c r="G274">
        <v>268</v>
      </c>
      <c r="H274">
        <f t="shared" si="8"/>
        <v>24.532530197109335</v>
      </c>
      <c r="I274">
        <f t="shared" si="9"/>
        <v>435604256701.7262</v>
      </c>
    </row>
    <row r="275" spans="7:9" x14ac:dyDescent="0.35">
      <c r="G275">
        <v>269</v>
      </c>
      <c r="H275">
        <f t="shared" si="8"/>
        <v>22.197951281441586</v>
      </c>
      <c r="I275">
        <f t="shared" si="9"/>
        <v>481417156296.70746</v>
      </c>
    </row>
    <row r="276" spans="7:9" x14ac:dyDescent="0.35">
      <c r="G276">
        <v>270</v>
      </c>
      <c r="H276">
        <f t="shared" si="8"/>
        <v>20.085536923187668</v>
      </c>
      <c r="I276">
        <f t="shared" si="9"/>
        <v>532048240601.79865</v>
      </c>
    </row>
    <row r="277" spans="7:9" x14ac:dyDescent="0.35">
      <c r="G277">
        <v>271</v>
      </c>
      <c r="H277">
        <f t="shared" si="8"/>
        <v>18.174145369443035</v>
      </c>
      <c r="I277">
        <f t="shared" si="9"/>
        <v>588004242526.42371</v>
      </c>
    </row>
    <row r="278" spans="7:9" x14ac:dyDescent="0.35">
      <c r="G278">
        <v>272</v>
      </c>
      <c r="H278">
        <f t="shared" si="8"/>
        <v>16.444646771097005</v>
      </c>
      <c r="I278">
        <f t="shared" si="9"/>
        <v>649845188545.30432</v>
      </c>
    </row>
    <row r="279" spans="7:9" x14ac:dyDescent="0.35">
      <c r="G279">
        <v>273</v>
      </c>
      <c r="H279">
        <f t="shared" si="8"/>
        <v>14.879731724872824</v>
      </c>
      <c r="I279">
        <f t="shared" si="9"/>
        <v>718190003631.65479</v>
      </c>
    </row>
    <row r="280" spans="7:9" x14ac:dyDescent="0.35">
      <c r="G280">
        <v>274</v>
      </c>
      <c r="H280">
        <f t="shared" si="8"/>
        <v>13.463738035001663</v>
      </c>
      <c r="I280">
        <f t="shared" si="9"/>
        <v>793722705666.34973</v>
      </c>
    </row>
    <row r="281" spans="7:9" x14ac:dyDescent="0.35">
      <c r="G281">
        <v>275</v>
      </c>
      <c r="H281">
        <f t="shared" si="8"/>
        <v>12.182493960703475</v>
      </c>
      <c r="I281">
        <f t="shared" si="9"/>
        <v>877199251318.76489</v>
      </c>
    </row>
    <row r="282" spans="7:9" x14ac:dyDescent="0.35">
      <c r="G282">
        <v>276</v>
      </c>
      <c r="H282">
        <f t="shared" si="8"/>
        <v>11.023176380641587</v>
      </c>
      <c r="I282">
        <f t="shared" si="9"/>
        <v>969455101915.23157</v>
      </c>
    </row>
    <row r="283" spans="7:9" x14ac:dyDescent="0.35">
      <c r="G283">
        <v>277</v>
      </c>
      <c r="H283">
        <f t="shared" si="8"/>
        <v>9.9741824548146933</v>
      </c>
      <c r="I283">
        <f t="shared" si="9"/>
        <v>1071413585016.7786</v>
      </c>
    </row>
    <row r="284" spans="7:9" x14ac:dyDescent="0.35">
      <c r="G284">
        <v>278</v>
      </c>
      <c r="H284">
        <f t="shared" si="8"/>
        <v>9.0250134994341149</v>
      </c>
      <c r="I284">
        <f t="shared" si="9"/>
        <v>1184095135391.7114</v>
      </c>
    </row>
    <row r="285" spans="7:9" x14ac:dyDescent="0.35">
      <c r="G285">
        <v>279</v>
      </c>
      <c r="H285">
        <f t="shared" si="8"/>
        <v>8.1661699125676321</v>
      </c>
      <c r="I285">
        <f t="shared" si="9"/>
        <v>1308627507869.7681</v>
      </c>
    </row>
    <row r="286" spans="7:9" x14ac:dyDescent="0.35">
      <c r="G286">
        <v>280</v>
      </c>
      <c r="H286">
        <f t="shared" si="8"/>
        <v>7.3890560989306504</v>
      </c>
      <c r="I286">
        <f t="shared" si="9"/>
        <v>1446257064291.4751</v>
      </c>
    </row>
    <row r="287" spans="7:9" x14ac:dyDescent="0.35">
      <c r="G287">
        <v>281</v>
      </c>
      <c r="H287">
        <f t="shared" si="8"/>
        <v>6.6858944422792606</v>
      </c>
      <c r="I287">
        <f t="shared" si="9"/>
        <v>1598361247516.4028</v>
      </c>
    </row>
    <row r="288" spans="7:9" x14ac:dyDescent="0.35">
      <c r="G288">
        <v>282</v>
      </c>
      <c r="H288">
        <f t="shared" si="8"/>
        <v>6.0496474644129297</v>
      </c>
      <c r="I288">
        <f t="shared" si="9"/>
        <v>1766462367334.2429</v>
      </c>
    </row>
    <row r="289" spans="7:9" x14ac:dyDescent="0.35">
      <c r="G289">
        <v>283</v>
      </c>
      <c r="H289">
        <f t="shared" si="8"/>
        <v>5.4739473917271964</v>
      </c>
      <c r="I289">
        <f t="shared" si="9"/>
        <v>1952242836252.863</v>
      </c>
    </row>
    <row r="290" spans="7:9" x14ac:dyDescent="0.35">
      <c r="G290">
        <v>284</v>
      </c>
      <c r="H290">
        <f t="shared" si="8"/>
        <v>4.9530324243951052</v>
      </c>
      <c r="I290">
        <f t="shared" si="9"/>
        <v>2157562007648.1858</v>
      </c>
    </row>
    <row r="291" spans="7:9" x14ac:dyDescent="0.35">
      <c r="G291">
        <v>285</v>
      </c>
      <c r="H291">
        <f t="shared" si="8"/>
        <v>4.4816890703380654</v>
      </c>
      <c r="I291">
        <f t="shared" si="9"/>
        <v>2384474784797.6777</v>
      </c>
    </row>
    <row r="292" spans="7:9" x14ac:dyDescent="0.35">
      <c r="G292">
        <v>286</v>
      </c>
      <c r="H292">
        <f t="shared" si="8"/>
        <v>4.0551999668446692</v>
      </c>
      <c r="I292">
        <f t="shared" si="9"/>
        <v>2635252187043.0859</v>
      </c>
    </row>
    <row r="293" spans="7:9" x14ac:dyDescent="0.35">
      <c r="G293">
        <v>287</v>
      </c>
      <c r="H293">
        <f t="shared" si="8"/>
        <v>3.6692966676192342</v>
      </c>
      <c r="I293">
        <f t="shared" si="9"/>
        <v>2912404078915.2695</v>
      </c>
    </row>
    <row r="294" spans="7:9" x14ac:dyDescent="0.35">
      <c r="G294">
        <v>288</v>
      </c>
      <c r="H294">
        <f t="shared" si="8"/>
        <v>3.3201169227365455</v>
      </c>
      <c r="I294">
        <f t="shared" si="9"/>
        <v>3218704289702.0425</v>
      </c>
    </row>
    <row r="295" spans="7:9" x14ac:dyDescent="0.35">
      <c r="G295">
        <v>289</v>
      </c>
      <c r="H295">
        <f t="shared" si="8"/>
        <v>3.0041660239464267</v>
      </c>
      <c r="I295">
        <f t="shared" si="9"/>
        <v>3557218374864.0366</v>
      </c>
    </row>
    <row r="296" spans="7:9" x14ac:dyDescent="0.35">
      <c r="G296">
        <v>290</v>
      </c>
      <c r="H296">
        <f t="shared" si="8"/>
        <v>2.7182818284590451</v>
      </c>
      <c r="I296">
        <f t="shared" si="9"/>
        <v>3931334297144.042</v>
      </c>
    </row>
    <row r="297" spans="7:9" x14ac:dyDescent="0.35">
      <c r="G297">
        <v>291</v>
      </c>
      <c r="H297">
        <f t="shared" si="8"/>
        <v>2.4596031111569463</v>
      </c>
      <c r="I297">
        <f t="shared" si="9"/>
        <v>4344796334436.9683</v>
      </c>
    </row>
    <row r="298" spans="7:9" x14ac:dyDescent="0.35">
      <c r="G298">
        <v>292</v>
      </c>
      <c r="H298">
        <f t="shared" si="8"/>
        <v>2.2255409284924617</v>
      </c>
      <c r="I298">
        <f t="shared" si="9"/>
        <v>4801742553781.4189</v>
      </c>
    </row>
    <row r="299" spans="7:9" x14ac:dyDescent="0.35">
      <c r="G299">
        <v>293</v>
      </c>
      <c r="H299">
        <f t="shared" si="8"/>
        <v>2.0137527074704753</v>
      </c>
      <c r="I299">
        <f t="shared" si="9"/>
        <v>5306746226525.5049</v>
      </c>
    </row>
    <row r="300" spans="7:9" x14ac:dyDescent="0.35">
      <c r="G300">
        <v>294</v>
      </c>
      <c r="H300">
        <f t="shared" si="8"/>
        <v>1.8221188003905053</v>
      </c>
      <c r="I300">
        <f t="shared" si="9"/>
        <v>5864861599163.6787</v>
      </c>
    </row>
    <row r="301" spans="7:9" x14ac:dyDescent="0.35">
      <c r="G301">
        <v>295</v>
      </c>
      <c r="H301">
        <f t="shared" si="8"/>
        <v>1.6487212707001282</v>
      </c>
      <c r="I301">
        <f t="shared" si="9"/>
        <v>6481674477934.3203</v>
      </c>
    </row>
    <row r="302" spans="7:9" x14ac:dyDescent="0.35">
      <c r="G302">
        <v>296</v>
      </c>
      <c r="H302">
        <f t="shared" si="8"/>
        <v>1.4918246976412681</v>
      </c>
      <c r="I302">
        <f t="shared" si="9"/>
        <v>7163358133446.1768</v>
      </c>
    </row>
    <row r="303" spans="7:9" x14ac:dyDescent="0.35">
      <c r="G303">
        <v>297</v>
      </c>
      <c r="H303">
        <f t="shared" si="8"/>
        <v>1.3498588075759994</v>
      </c>
      <c r="I303">
        <f t="shared" si="9"/>
        <v>7916735084845.3799</v>
      </c>
    </row>
    <row r="304" spans="7:9" x14ac:dyDescent="0.35">
      <c r="G304">
        <v>298</v>
      </c>
      <c r="H304">
        <f t="shared" si="8"/>
        <v>1.221402758160169</v>
      </c>
      <c r="I304">
        <f t="shared" si="9"/>
        <v>8749345381880.2402</v>
      </c>
    </row>
    <row r="305" spans="7:9" x14ac:dyDescent="0.35">
      <c r="G305">
        <v>299</v>
      </c>
      <c r="H305">
        <f t="shared" si="8"/>
        <v>1.1051709180756455</v>
      </c>
      <c r="I305">
        <f t="shared" si="9"/>
        <v>9669522068253.5273</v>
      </c>
    </row>
    <row r="306" spans="7:9" x14ac:dyDescent="0.35">
      <c r="G306">
        <v>300</v>
      </c>
      <c r="H306">
        <f t="shared" si="8"/>
        <v>1</v>
      </c>
      <c r="I306">
        <f t="shared" si="9"/>
        <v>10686474581524.463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2</vt:i4>
      </vt:variant>
    </vt:vector>
  </HeadingPairs>
  <TitlesOfParts>
    <vt:vector size="5" baseType="lpstr">
      <vt:lpstr>Enoncé </vt:lpstr>
      <vt:lpstr>solution</vt:lpstr>
      <vt:lpstr>Illustration</vt:lpstr>
      <vt:lpstr>Graph1 Data</vt:lpstr>
      <vt:lpstr>Graph2 Ecart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Avdeev</dc:creator>
  <cp:lastModifiedBy>Alexandre Avdeev</cp:lastModifiedBy>
  <dcterms:created xsi:type="dcterms:W3CDTF">2013-01-14T11:23:54Z</dcterms:created>
  <dcterms:modified xsi:type="dcterms:W3CDTF">2021-10-06T09:36:12Z</dcterms:modified>
</cp:coreProperties>
</file>