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Age-structure\"/>
    </mc:Choice>
  </mc:AlternateContent>
  <xr:revisionPtr revIDLastSave="0" documentId="8_{89C531DE-E162-44D3-8197-DAD78054532C}" xr6:coauthVersionLast="45" xr6:coauthVersionMax="45" xr10:uidLastSave="{00000000-0000-0000-0000-000000000000}"/>
  <bookViews>
    <workbookView xWindow="0" yWindow="2151" windowWidth="25740" windowHeight="15463" activeTab="1" xr2:uid="{61579F08-1465-492D-B957-D7E6335B3831}"/>
  </bookViews>
  <sheets>
    <sheet name="Data" sheetId="1" r:id="rId1"/>
    <sheet name="IP AS ON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G20" i="2"/>
  <c r="H20" i="2"/>
  <c r="F20" i="2"/>
  <c r="G19" i="2"/>
  <c r="H19" i="2"/>
  <c r="F19" i="2"/>
  <c r="G18" i="2"/>
  <c r="H18" i="2"/>
  <c r="F18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G4" i="2"/>
  <c r="G16" i="2"/>
  <c r="G15" i="2"/>
  <c r="G14" i="2"/>
  <c r="G13" i="2"/>
  <c r="G12" i="2"/>
  <c r="G11" i="2"/>
  <c r="G10" i="2"/>
  <c r="G9" i="2"/>
  <c r="G8" i="2"/>
  <c r="G7" i="2"/>
  <c r="G6" i="2"/>
  <c r="G5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<sst xmlns="http://schemas.openxmlformats.org/spreadsheetml/2006/main" count="45" uniqueCount="27">
  <si>
    <t>Age</t>
  </si>
  <si>
    <t>Hommes</t>
  </si>
  <si>
    <t>Femmes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</si>
  <si>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</si>
  <si>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</si>
  <si>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</si>
  <si>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</si>
  <si>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</si>
  <si>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</si>
  <si>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</si>
  <si>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</si>
  <si>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</si>
  <si>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</si>
  <si>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</si>
  <si>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</si>
  <si>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</si>
  <si>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5-9</t>
  </si>
  <si>
    <t>10-14</t>
  </si>
  <si>
    <t>Calculs de l’IP ONU (Kirghizie , 1926)</t>
  </si>
  <si>
    <r>
      <t>n</t>
    </r>
    <r>
      <rPr>
        <b/>
        <sz val="12"/>
        <color rgb="FF000000"/>
        <rFont val="Calibri"/>
        <family val="2"/>
        <charset val="204"/>
      </rPr>
      <t>RS</t>
    </r>
    <r>
      <rPr>
        <b/>
        <vertAlign val="subscript"/>
        <sz val="12"/>
        <color rgb="FF000000"/>
        <rFont val="Calibri"/>
        <family val="2"/>
        <charset val="204"/>
      </rPr>
      <t>x</t>
    </r>
  </si>
  <si>
    <r>
      <t>abs(</t>
    </r>
    <r>
      <rPr>
        <b/>
        <vertAlign val="subscript"/>
        <sz val="12"/>
        <color rgb="FF000000"/>
        <rFont val="Calibri"/>
        <family val="2"/>
        <charset val="204"/>
      </rPr>
      <t>n</t>
    </r>
    <r>
      <rPr>
        <b/>
        <sz val="12"/>
        <color rgb="FF000000"/>
        <rFont val="Calibri"/>
        <family val="2"/>
        <charset val="204"/>
      </rPr>
      <t>RS</t>
    </r>
    <r>
      <rPr>
        <b/>
        <vertAlign val="subscript"/>
        <sz val="12"/>
        <color rgb="FF000000"/>
        <rFont val="Calibri"/>
        <family val="2"/>
        <charset val="204"/>
      </rPr>
      <t>x</t>
    </r>
    <r>
      <rPr>
        <b/>
        <sz val="12"/>
        <color rgb="FF000000"/>
        <rFont val="Calibri"/>
        <family val="2"/>
        <charset val="204"/>
      </rPr>
      <t>-</t>
    </r>
    <r>
      <rPr>
        <b/>
        <vertAlign val="subscript"/>
        <sz val="12"/>
        <color rgb="FF000000"/>
        <rFont val="Calibri"/>
        <family val="2"/>
        <charset val="204"/>
      </rPr>
      <t>n</t>
    </r>
    <r>
      <rPr>
        <b/>
        <sz val="12"/>
        <color rgb="FF000000"/>
        <rFont val="Calibri"/>
        <family val="2"/>
        <charset val="204"/>
      </rPr>
      <t>RS</t>
    </r>
    <r>
      <rPr>
        <b/>
        <vertAlign val="subscript"/>
        <sz val="12"/>
        <color rgb="FF000000"/>
        <rFont val="Calibri"/>
        <family val="2"/>
        <charset val="204"/>
      </rPr>
      <t>x+n</t>
    </r>
    <r>
      <rPr>
        <b/>
        <sz val="12"/>
        <color rgb="FF000000"/>
        <rFont val="Calibri"/>
        <family val="2"/>
        <charset val="204"/>
      </rPr>
      <t>)</t>
    </r>
  </si>
  <si>
    <r>
      <t>abs(100 –</t>
    </r>
    <r>
      <rPr>
        <b/>
        <vertAlign val="subscript"/>
        <sz val="12"/>
        <color rgb="FF000000"/>
        <rFont val="Calibri"/>
        <family val="2"/>
        <charset val="204"/>
      </rPr>
      <t>n</t>
    </r>
    <r>
      <rPr>
        <b/>
        <sz val="12"/>
        <color rgb="FF000000"/>
        <rFont val="Calibri"/>
        <family val="2"/>
        <charset val="204"/>
      </rPr>
      <t>RA</t>
    </r>
    <r>
      <rPr>
        <b/>
        <vertAlign val="subscript"/>
        <sz val="12"/>
        <color rgb="FF000000"/>
        <rFont val="Calibri"/>
        <family val="2"/>
        <charset val="204"/>
      </rPr>
      <t>x</t>
    </r>
    <r>
      <rPr>
        <b/>
        <vertAlign val="superscript"/>
        <sz val="12"/>
        <color rgb="FF000000"/>
        <rFont val="Calibri"/>
        <family val="2"/>
        <charset val="204"/>
      </rPr>
      <t>m</t>
    </r>
    <r>
      <rPr>
        <b/>
        <sz val="12"/>
        <color rgb="FF000000"/>
        <rFont val="Calibri"/>
        <family val="2"/>
        <charset val="204"/>
      </rPr>
      <t>)</t>
    </r>
  </si>
  <si>
    <r>
      <t>abs(100 –</t>
    </r>
    <r>
      <rPr>
        <b/>
        <vertAlign val="subscript"/>
        <sz val="12"/>
        <color rgb="FF000000"/>
        <rFont val="Calibri"/>
        <family val="2"/>
        <charset val="204"/>
      </rPr>
      <t>n</t>
    </r>
    <r>
      <rPr>
        <b/>
        <sz val="12"/>
        <color rgb="FF000000"/>
        <rFont val="Calibri"/>
        <family val="2"/>
        <charset val="204"/>
      </rPr>
      <t>RA</t>
    </r>
    <r>
      <rPr>
        <b/>
        <vertAlign val="subscript"/>
        <sz val="12"/>
        <color rgb="FF000000"/>
        <rFont val="Calibri"/>
        <family val="2"/>
        <charset val="204"/>
      </rPr>
      <t>x</t>
    </r>
    <r>
      <rPr>
        <b/>
        <vertAlign val="superscript"/>
        <sz val="12"/>
        <color rgb="FF000000"/>
        <rFont val="Calibri"/>
        <family val="2"/>
        <charset val="204"/>
      </rPr>
      <t>f</t>
    </r>
    <r>
      <rPr>
        <b/>
        <sz val="12"/>
        <color rgb="FF000000"/>
        <rFont val="Calibri"/>
        <family val="2"/>
        <charset val="204"/>
      </rPr>
      <t>)</t>
    </r>
  </si>
  <si>
    <t>somme</t>
  </si>
  <si>
    <t>nb</t>
  </si>
  <si>
    <t>moyenne</t>
  </si>
  <si>
    <t>IPAS ONU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</si>
</sst>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vertAlign val="subscript"/>
      <sz val="12"/>
      <color rgb="FF000000"/>
      <name val="Calibri"/>
      <family val="2"/>
      <charset val="204"/>
    </font>
    <font>
      <b/>
      <vertAlign val="superscript"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2FFF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16" fontId="0" fillId="0" borderId="0" xfId="0" quotePrefix="1" applyNumberFormat="1"/>
    <xf numFmtId="17" fontId="0" fillId="0" borderId="0" xfId="0" quotePrefix="1" applyNumberFormat="1"/>
    <xf numFmtId="0" fontId="2" fillId="2" borderId="1" xfId="0" applyFont="1" applyFill="1" applyBorder="1" applyAlignment="1">
      <alignment horizontal="center" wrapText="1" readingOrder="1"/>
    </xf>
    <xf numFmtId="0" fontId="4" fillId="2" borderId="1" xfId="0" applyFont="1" applyFill="1" applyBorder="1" applyAlignment="1">
      <alignment horizontal="center" wrapText="1" readingOrder="1"/>
    </xf>
    <xf numFmtId="0" fontId="3" fillId="0" borderId="2" xfId="0" applyFont="1" applyBorder="1" applyAlignment="1">
      <alignment horizontal="center" wrapText="1" readingOrder="1"/>
    </xf>
    <xf numFmtId="3" fontId="3" fillId="0" borderId="2" xfId="0" applyNumberFormat="1" applyFont="1" applyBorder="1" applyAlignment="1">
      <alignment horizontal="right" wrapText="1" readingOrder="1"/>
    </xf>
    <xf numFmtId="3" fontId="3" fillId="3" borderId="3" xfId="0" applyNumberFormat="1" applyFont="1" applyFill="1" applyBorder="1" applyAlignment="1">
      <alignment horizontal="right" wrapText="1" readingOrder="1"/>
    </xf>
    <xf numFmtId="0" fontId="3" fillId="3" borderId="3" xfId="0" applyFont="1" applyFill="1" applyBorder="1" applyAlignment="1">
      <alignment horizontal="center" wrapText="1" readingOrder="1"/>
    </xf>
    <xf numFmtId="3" fontId="3" fillId="0" borderId="3" xfId="0" applyNumberFormat="1" applyFont="1" applyBorder="1" applyAlignment="1">
      <alignment horizontal="right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3" fontId="3" fillId="0" borderId="4" xfId="0" applyNumberFormat="1" applyFont="1" applyBorder="1" applyAlignment="1">
      <alignment horizontal="right" wrapText="1" readingOrder="1"/>
    </xf>
    <xf numFmtId="16" fontId="3" fillId="3" borderId="3" xfId="0" quotePrefix="1" applyNumberFormat="1" applyFont="1" applyFill="1" applyBorder="1" applyAlignment="1">
      <alignment horizontal="center" wrapText="1" readingOrder="1"/>
    </xf>
    <xf numFmtId="17" fontId="3" fillId="0" borderId="3" xfId="0" quotePrefix="1" applyNumberFormat="1" applyFont="1" applyBorder="1" applyAlignment="1">
      <alignment horizontal="center" wrapText="1" readingOrder="1"/>
    </xf>
    <xf numFmtId="2" fontId="0" fillId="0" borderId="0" xfId="0" applyNumberFormat="1"/>
    <xf numFmtId="2" fontId="3" fillId="0" borderId="2" xfId="0" applyNumberFormat="1" applyFont="1" applyBorder="1" applyAlignment="1">
      <alignment horizontal="right" wrapText="1" readingOrder="1"/>
    </xf>
    <xf numFmtId="0" fontId="1" fillId="0" borderId="2" xfId="0" applyFont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 readingOrder="1"/>
    </xf>
    <xf numFmtId="2" fontId="3" fillId="0" borderId="3" xfId="0" applyNumberFormat="1" applyFont="1" applyBorder="1" applyAlignment="1">
      <alignment horizontal="right" wrapText="1" readingOrder="1"/>
    </xf>
    <xf numFmtId="2" fontId="3" fillId="0" borderId="4" xfId="0" applyNumberFormat="1" applyFont="1" applyBorder="1" applyAlignment="1">
      <alignment horizontal="right" wrapText="1" readingOrder="1"/>
    </xf>
    <xf numFmtId="0" fontId="1" fillId="0" borderId="4" xfId="0" applyFont="1" applyBorder="1" applyAlignment="1">
      <alignment horizontal="right" wrapText="1"/>
    </xf>
    <xf numFmtId="169" fontId="3" fillId="3" borderId="3" xfId="0" applyNumberFormat="1" applyFont="1" applyFill="1" applyBorder="1" applyAlignment="1">
      <alignment horizontal="right" wrapText="1" indent="1" readingOrder="1"/>
    </xf>
    <xf numFmtId="169" fontId="3" fillId="0" borderId="3" xfId="0" applyNumberFormat="1" applyFont="1" applyBorder="1" applyAlignment="1">
      <alignment horizontal="right" wrapText="1" indent="1" readingOrder="1"/>
    </xf>
    <xf numFmtId="2" fontId="3" fillId="3" borderId="3" xfId="0" applyNumberFormat="1" applyFont="1" applyFill="1" applyBorder="1" applyAlignment="1">
      <alignment horizontal="right" wrapText="1" indent="1" readingOrder="1"/>
    </xf>
    <xf numFmtId="2" fontId="3" fillId="0" borderId="3" xfId="0" applyNumberFormat="1" applyFont="1" applyBorder="1" applyAlignment="1">
      <alignment horizontal="right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858B-B92B-49E9-B3F5-4BBE54ED007C}">
  <dimension ref="B1:D17"/>
  <sheetViews>
    <sheetView workbookViewId="0">
      <selection activeCell="B1" sqref="B1:D17"/>
    </sheetView>
  </sheetViews>
  <sheetFormatPr baseColWidth="10" defaultRowHeight="14.6" x14ac:dyDescent="0.4"/>
  <sheetData>
    <row r="1" spans="2:4" x14ac:dyDescent="0.4">
      <c r="B1" t="s">
        <v>18</v>
      </c>
    </row>
    <row r="2" spans="2:4" x14ac:dyDescent="0.4">
      <c r="B2" t="s">
        <v>0</v>
      </c>
      <c r="C2" t="s">
        <v>1</v>
      </c>
      <c r="D2" t="s">
        <v>2</v>
      </c>
    </row>
    <row r="3" spans="2:4" x14ac:dyDescent="0.4">
      <c r="B3" t="s">
        <v>3</v>
      </c>
      <c r="C3" s="1">
        <v>77840</v>
      </c>
      <c r="D3" s="1">
        <v>76340</v>
      </c>
    </row>
    <row r="4" spans="2:4" x14ac:dyDescent="0.4">
      <c r="B4" s="2" t="s">
        <v>16</v>
      </c>
      <c r="C4" s="1">
        <v>55823</v>
      </c>
      <c r="D4" s="1">
        <v>53756</v>
      </c>
    </row>
    <row r="5" spans="2:4" x14ac:dyDescent="0.4">
      <c r="B5" s="3" t="s">
        <v>17</v>
      </c>
      <c r="C5" s="1">
        <v>52585</v>
      </c>
      <c r="D5" s="1">
        <v>43454</v>
      </c>
    </row>
    <row r="6" spans="2:4" x14ac:dyDescent="0.4">
      <c r="B6" t="s">
        <v>4</v>
      </c>
      <c r="C6" s="1">
        <v>51074</v>
      </c>
      <c r="D6" s="1">
        <v>41753</v>
      </c>
    </row>
    <row r="7" spans="2:4" x14ac:dyDescent="0.4">
      <c r="B7" t="s">
        <v>5</v>
      </c>
      <c r="C7" s="1">
        <v>40834</v>
      </c>
      <c r="D7" s="1">
        <v>46327</v>
      </c>
    </row>
    <row r="8" spans="2:4" x14ac:dyDescent="0.4">
      <c r="B8" t="s">
        <v>6</v>
      </c>
      <c r="C8" s="1">
        <v>48579</v>
      </c>
      <c r="D8" s="1">
        <v>50351</v>
      </c>
    </row>
    <row r="9" spans="2:4" x14ac:dyDescent="0.4">
      <c r="B9" t="s">
        <v>7</v>
      </c>
      <c r="C9" s="1">
        <v>38642</v>
      </c>
      <c r="D9" s="1">
        <v>38744</v>
      </c>
    </row>
    <row r="10" spans="2:4" x14ac:dyDescent="0.4">
      <c r="B10" t="s">
        <v>8</v>
      </c>
      <c r="C10" s="1">
        <v>38372</v>
      </c>
      <c r="D10" s="1">
        <v>32844</v>
      </c>
    </row>
    <row r="11" spans="2:4" x14ac:dyDescent="0.4">
      <c r="B11" t="s">
        <v>9</v>
      </c>
      <c r="C11" s="1">
        <v>27940</v>
      </c>
      <c r="D11" s="1">
        <v>24336</v>
      </c>
    </row>
    <row r="12" spans="2:4" x14ac:dyDescent="0.4">
      <c r="B12" t="s">
        <v>10</v>
      </c>
      <c r="C12" s="1">
        <v>25248</v>
      </c>
      <c r="D12" s="1">
        <v>17949</v>
      </c>
    </row>
    <row r="13" spans="2:4" x14ac:dyDescent="0.4">
      <c r="B13" t="s">
        <v>11</v>
      </c>
      <c r="C13" s="1">
        <v>19183</v>
      </c>
      <c r="D13" s="1">
        <v>15563</v>
      </c>
    </row>
    <row r="14" spans="2:4" x14ac:dyDescent="0.4">
      <c r="B14" t="s">
        <v>12</v>
      </c>
      <c r="C14" s="1">
        <v>14251</v>
      </c>
      <c r="D14" s="1">
        <v>10912</v>
      </c>
    </row>
    <row r="15" spans="2:4" x14ac:dyDescent="0.4">
      <c r="B15" t="s">
        <v>13</v>
      </c>
      <c r="C15" s="1">
        <v>11352</v>
      </c>
      <c r="D15" s="1">
        <v>11371</v>
      </c>
    </row>
    <row r="16" spans="2:4" x14ac:dyDescent="0.4">
      <c r="B16" t="s">
        <v>14</v>
      </c>
      <c r="C16" s="1">
        <v>6117</v>
      </c>
      <c r="D16" s="1">
        <v>5450</v>
      </c>
    </row>
    <row r="17" spans="2:4" x14ac:dyDescent="0.4">
      <c r="B17" t="s">
        <v>15</v>
      </c>
      <c r="C17" s="1">
        <v>4458</v>
      </c>
      <c r="D17" s="1">
        <v>4503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A908-833E-476B-B861-3ACB97B8BC96}">
  <dimension ref="B1:K22"/>
  <sheetViews>
    <sheetView tabSelected="1" workbookViewId="0">
      <selection activeCell="D31" sqref="D31"/>
    </sheetView>
  </sheetViews>
  <sheetFormatPr baseColWidth="10" defaultRowHeight="14.6" x14ac:dyDescent="0.4"/>
  <cols>
    <col min="5" max="5" width="12.15234375" bestFit="1" customWidth="1"/>
    <col min="7" max="7" width="12.15234375" bestFit="1" customWidth="1"/>
    <col min="10" max="10" width="11.84375" bestFit="1" customWidth="1"/>
  </cols>
  <sheetData>
    <row r="1" spans="2:11" ht="15" thickBot="1" x14ac:dyDescent="0.45"/>
    <row r="2" spans="2:11" ht="35.6" thickBot="1" x14ac:dyDescent="0.6">
      <c r="B2" s="4" t="s">
        <v>0</v>
      </c>
      <c r="C2" s="4" t="s">
        <v>1</v>
      </c>
      <c r="D2" s="4" t="s">
        <v>2</v>
      </c>
      <c r="E2" s="5" t="s">
        <v>19</v>
      </c>
      <c r="F2" s="4" t="s">
        <v>20</v>
      </c>
      <c r="G2" s="4" t="s">
        <v>21</v>
      </c>
      <c r="H2" s="4" t="s">
        <v>22</v>
      </c>
    </row>
    <row r="3" spans="2:11" ht="22.3" x14ac:dyDescent="0.5">
      <c r="B3" s="6" t="s">
        <v>3</v>
      </c>
      <c r="C3" s="7">
        <v>77840</v>
      </c>
      <c r="D3" s="7">
        <v>76340</v>
      </c>
      <c r="E3" s="17">
        <f>100*C3/D3</f>
        <v>101.96489389572963</v>
      </c>
      <c r="F3" s="18"/>
      <c r="G3" s="18"/>
      <c r="H3" s="18"/>
    </row>
    <row r="4" spans="2:11" ht="15.9" x14ac:dyDescent="0.45">
      <c r="B4" s="14" t="s">
        <v>16</v>
      </c>
      <c r="C4" s="8">
        <v>55823</v>
      </c>
      <c r="D4" s="8">
        <v>53756</v>
      </c>
      <c r="E4" s="19">
        <f t="shared" ref="E4:E17" si="0">100*C4/D4</f>
        <v>103.8451521690602</v>
      </c>
      <c r="F4" s="25">
        <f>ABS(E4-E3)</f>
        <v>1.8802582733305684</v>
      </c>
      <c r="G4" s="23">
        <f>ABS((1-C4/(0.5*(C3+C5)))*100)</f>
        <v>14.398313206823843</v>
      </c>
      <c r="H4" s="23">
        <f>ABS((1-D4/(0.5*(D3+D5)))*100)</f>
        <v>10.252600297176818</v>
      </c>
      <c r="J4" s="16"/>
      <c r="K4" s="16"/>
    </row>
    <row r="5" spans="2:11" ht="15.9" x14ac:dyDescent="0.45">
      <c r="B5" s="15" t="s">
        <v>17</v>
      </c>
      <c r="C5" s="10">
        <v>52585</v>
      </c>
      <c r="D5" s="10">
        <v>43454</v>
      </c>
      <c r="E5" s="20">
        <f t="shared" si="0"/>
        <v>121.0130252680996</v>
      </c>
      <c r="F5" s="26">
        <f t="shared" ref="F5:F16" si="1">ABS(E5-E4)</f>
        <v>17.167873099039397</v>
      </c>
      <c r="G5" s="24">
        <f>ABS((1-C5/(0.5*(C4+C6)))*100)</f>
        <v>1.6155738701740918</v>
      </c>
      <c r="H5" s="24">
        <f>ABS((1-D5/(0.5*(D4+D6)))*100)</f>
        <v>9.005434042865069</v>
      </c>
      <c r="K5" s="16"/>
    </row>
    <row r="6" spans="2:11" ht="15.9" x14ac:dyDescent="0.45">
      <c r="B6" s="9" t="s">
        <v>4</v>
      </c>
      <c r="C6" s="8">
        <v>51074</v>
      </c>
      <c r="D6" s="8">
        <v>41753</v>
      </c>
      <c r="E6" s="19">
        <f t="shared" si="0"/>
        <v>122.32414437285944</v>
      </c>
      <c r="F6" s="25">
        <f t="shared" si="1"/>
        <v>1.3111191047598396</v>
      </c>
      <c r="G6" s="23">
        <f t="shared" ref="G6:H16" si="2">ABS((1-C6/(0.5*(C5+C7)))*100)</f>
        <v>9.3439236129695189</v>
      </c>
      <c r="H6" s="23">
        <f t="shared" si="2"/>
        <v>6.9892293469665079</v>
      </c>
      <c r="J6" s="16"/>
      <c r="K6" s="16"/>
    </row>
    <row r="7" spans="2:11" ht="15.9" x14ac:dyDescent="0.45">
      <c r="B7" s="11" t="s">
        <v>5</v>
      </c>
      <c r="C7" s="10">
        <v>40834</v>
      </c>
      <c r="D7" s="10">
        <v>46327</v>
      </c>
      <c r="E7" s="20">
        <f t="shared" si="0"/>
        <v>88.142983573294188</v>
      </c>
      <c r="F7" s="26">
        <f t="shared" si="1"/>
        <v>34.181160799565248</v>
      </c>
      <c r="G7" s="24">
        <f t="shared" si="2"/>
        <v>18.047625259650989</v>
      </c>
      <c r="H7" s="24">
        <f t="shared" si="2"/>
        <v>0.59715104664292973</v>
      </c>
      <c r="J7" s="16"/>
      <c r="K7" s="16"/>
    </row>
    <row r="8" spans="2:11" ht="15.9" x14ac:dyDescent="0.45">
      <c r="B8" s="9" t="s">
        <v>6</v>
      </c>
      <c r="C8" s="8">
        <v>48579</v>
      </c>
      <c r="D8" s="8">
        <v>50351</v>
      </c>
      <c r="E8" s="19">
        <f t="shared" si="0"/>
        <v>96.480705447756748</v>
      </c>
      <c r="F8" s="25">
        <f t="shared" si="1"/>
        <v>8.3377218744625594</v>
      </c>
      <c r="G8" s="23">
        <f t="shared" si="2"/>
        <v>22.248225879510784</v>
      </c>
      <c r="H8" s="23">
        <f t="shared" si="2"/>
        <v>18.374064017115121</v>
      </c>
      <c r="J8" s="16"/>
      <c r="K8" s="16"/>
    </row>
    <row r="9" spans="2:11" ht="15.9" x14ac:dyDescent="0.45">
      <c r="B9" s="11" t="s">
        <v>7</v>
      </c>
      <c r="C9" s="10">
        <v>38642</v>
      </c>
      <c r="D9" s="10">
        <v>38744</v>
      </c>
      <c r="E9" s="20">
        <f t="shared" si="0"/>
        <v>99.736733429692336</v>
      </c>
      <c r="F9" s="26">
        <f t="shared" si="1"/>
        <v>3.2560279819355884</v>
      </c>
      <c r="G9" s="24">
        <f t="shared" si="2"/>
        <v>11.117755977504572</v>
      </c>
      <c r="H9" s="24">
        <f t="shared" si="2"/>
        <v>6.8597872468297405</v>
      </c>
      <c r="J9" s="16"/>
      <c r="K9" s="16"/>
    </row>
    <row r="10" spans="2:11" ht="15.9" x14ac:dyDescent="0.45">
      <c r="B10" s="9" t="s">
        <v>8</v>
      </c>
      <c r="C10" s="8">
        <v>38372</v>
      </c>
      <c r="D10" s="8">
        <v>32844</v>
      </c>
      <c r="E10" s="19">
        <f t="shared" si="0"/>
        <v>116.83108025819023</v>
      </c>
      <c r="F10" s="25">
        <f t="shared" si="1"/>
        <v>17.094346828497891</v>
      </c>
      <c r="G10" s="23">
        <f t="shared" si="2"/>
        <v>15.262383226697906</v>
      </c>
      <c r="H10" s="23">
        <f t="shared" si="2"/>
        <v>4.1344324667089483</v>
      </c>
      <c r="J10" s="16"/>
      <c r="K10" s="16"/>
    </row>
    <row r="11" spans="2:11" ht="15.9" x14ac:dyDescent="0.45">
      <c r="B11" s="11" t="s">
        <v>9</v>
      </c>
      <c r="C11" s="10">
        <v>27940</v>
      </c>
      <c r="D11" s="10">
        <v>24336</v>
      </c>
      <c r="E11" s="20">
        <f t="shared" si="0"/>
        <v>114.80933596318212</v>
      </c>
      <c r="F11" s="26">
        <f t="shared" si="1"/>
        <v>2.021744295008105</v>
      </c>
      <c r="G11" s="24">
        <f t="shared" si="2"/>
        <v>12.165985539138635</v>
      </c>
      <c r="H11" s="24">
        <f t="shared" si="2"/>
        <v>4.1757722520819769</v>
      </c>
      <c r="J11" s="16"/>
      <c r="K11" s="16"/>
    </row>
    <row r="12" spans="2:11" ht="15.9" x14ac:dyDescent="0.45">
      <c r="B12" s="9" t="s">
        <v>10</v>
      </c>
      <c r="C12" s="8">
        <v>25248</v>
      </c>
      <c r="D12" s="8">
        <v>17949</v>
      </c>
      <c r="E12" s="19">
        <f t="shared" si="0"/>
        <v>140.66521811800101</v>
      </c>
      <c r="F12" s="25">
        <f t="shared" si="1"/>
        <v>25.855882154818886</v>
      </c>
      <c r="G12" s="23">
        <f t="shared" si="2"/>
        <v>7.1578634637013749</v>
      </c>
      <c r="H12" s="23">
        <f t="shared" si="2"/>
        <v>10.027820246121454</v>
      </c>
      <c r="J12" s="16"/>
      <c r="K12" s="16"/>
    </row>
    <row r="13" spans="2:11" ht="15.9" x14ac:dyDescent="0.45">
      <c r="B13" s="11" t="s">
        <v>11</v>
      </c>
      <c r="C13" s="10">
        <v>19183</v>
      </c>
      <c r="D13" s="10">
        <v>15563</v>
      </c>
      <c r="E13" s="20">
        <f t="shared" si="0"/>
        <v>123.26029685793227</v>
      </c>
      <c r="F13" s="26">
        <f t="shared" si="1"/>
        <v>17.404921260068733</v>
      </c>
      <c r="G13" s="24">
        <f t="shared" si="2"/>
        <v>2.8684270487860486</v>
      </c>
      <c r="H13" s="24">
        <f t="shared" si="2"/>
        <v>7.8479609161151709</v>
      </c>
      <c r="J13" s="16"/>
      <c r="K13" s="16"/>
    </row>
    <row r="14" spans="2:11" ht="15.9" x14ac:dyDescent="0.45">
      <c r="B14" s="9" t="s">
        <v>12</v>
      </c>
      <c r="C14" s="8">
        <v>14251</v>
      </c>
      <c r="D14" s="8">
        <v>10912</v>
      </c>
      <c r="E14" s="19">
        <f t="shared" si="0"/>
        <v>130.59934017595307</v>
      </c>
      <c r="F14" s="25">
        <f t="shared" si="1"/>
        <v>7.3390433180207992</v>
      </c>
      <c r="G14" s="23">
        <f t="shared" si="2"/>
        <v>6.6579335189127171</v>
      </c>
      <c r="H14" s="23">
        <f t="shared" si="2"/>
        <v>18.972302665775597</v>
      </c>
      <c r="J14" s="16"/>
      <c r="K14" s="16"/>
    </row>
    <row r="15" spans="2:11" ht="15.9" x14ac:dyDescent="0.45">
      <c r="B15" s="11" t="s">
        <v>13</v>
      </c>
      <c r="C15" s="10">
        <v>11352</v>
      </c>
      <c r="D15" s="10">
        <v>11371</v>
      </c>
      <c r="E15" s="20">
        <f t="shared" si="0"/>
        <v>99.832908275437518</v>
      </c>
      <c r="F15" s="26">
        <f t="shared" si="1"/>
        <v>30.766431900515556</v>
      </c>
      <c r="G15" s="24">
        <f t="shared" si="2"/>
        <v>11.468970934799682</v>
      </c>
      <c r="H15" s="24">
        <f t="shared" si="2"/>
        <v>38.992788167705662</v>
      </c>
      <c r="J15" s="16"/>
      <c r="K15" s="16"/>
    </row>
    <row r="16" spans="2:11" ht="15.9" x14ac:dyDescent="0.45">
      <c r="B16" s="9" t="s">
        <v>14</v>
      </c>
      <c r="C16" s="8">
        <v>6117</v>
      </c>
      <c r="D16" s="8">
        <v>5450</v>
      </c>
      <c r="E16" s="19">
        <f t="shared" si="0"/>
        <v>112.23853211009174</v>
      </c>
      <c r="F16" s="25">
        <f t="shared" si="1"/>
        <v>12.405623834654222</v>
      </c>
      <c r="G16" s="23">
        <f t="shared" si="2"/>
        <v>22.618595825426947</v>
      </c>
      <c r="H16" s="23">
        <f t="shared" si="2"/>
        <v>31.334257276048881</v>
      </c>
      <c r="J16" s="16"/>
      <c r="K16" s="16"/>
    </row>
    <row r="17" spans="2:8" ht="22.75" thickBot="1" x14ac:dyDescent="0.55000000000000004">
      <c r="B17" s="12" t="s">
        <v>15</v>
      </c>
      <c r="C17" s="13">
        <v>4458</v>
      </c>
      <c r="D17" s="13">
        <v>4503</v>
      </c>
      <c r="E17" s="21">
        <f t="shared" si="0"/>
        <v>99.000666222518319</v>
      </c>
      <c r="F17" s="22"/>
      <c r="G17" s="22"/>
      <c r="H17" s="22"/>
    </row>
    <row r="18" spans="2:8" x14ac:dyDescent="0.4">
      <c r="E18" t="s">
        <v>23</v>
      </c>
      <c r="F18" s="16">
        <f>SUM(F4:F17)</f>
        <v>179.02215472467739</v>
      </c>
      <c r="G18" s="16">
        <f t="shared" ref="G18:H18" si="3">SUM(G4:G17)</f>
        <v>154.9715773640971</v>
      </c>
      <c r="H18" s="16">
        <f t="shared" si="3"/>
        <v>167.56359998815387</v>
      </c>
    </row>
    <row r="19" spans="2:8" x14ac:dyDescent="0.4">
      <c r="E19" t="s">
        <v>24</v>
      </c>
      <c r="F19">
        <f>COUNT(F4:F16)</f>
        <v>13</v>
      </c>
      <c r="G19">
        <f t="shared" ref="G19:H19" si="4">COUNT(G4:G16)</f>
        <v>13</v>
      </c>
      <c r="H19">
        <f t="shared" si="4"/>
        <v>13</v>
      </c>
    </row>
    <row r="20" spans="2:8" x14ac:dyDescent="0.4">
      <c r="E20" t="s">
        <v>25</v>
      </c>
      <c r="F20" s="16">
        <f>AVERAGE(F4:F16)</f>
        <v>13.770934978821337</v>
      </c>
      <c r="G20" s="16">
        <f t="shared" ref="G20:H20" si="5">AVERAGE(G4:G16)</f>
        <v>11.920890566469009</v>
      </c>
      <c r="H20" s="16">
        <f t="shared" si="5"/>
        <v>12.889507691396451</v>
      </c>
    </row>
    <row r="22" spans="2:8" x14ac:dyDescent="0.4">
      <c r="E22" t="s">
        <v>26</v>
      </c>
      <c r="F22">
        <f>F20*3+G20+H20</f>
        <v>66.123203194329463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IP AS 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2020-09-29T17:00:03Z</dcterms:created>
  <dcterms:modified xsi:type="dcterms:W3CDTF">2020-09-29T17:44:58Z</dcterms:modified>
</cp:coreProperties>
</file>