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Documents\At_use\2-Cours\1 - Demographie\3-Models\2-Exercices TD\TD-3-4 Fertility models\"/>
    </mc:Choice>
  </mc:AlternateContent>
  <xr:revisionPtr revIDLastSave="0" documentId="13_ncr:1_{962EC0AA-0B89-4E02-A965-0913B2650DDA}" xr6:coauthVersionLast="45" xr6:coauthVersionMax="45" xr10:uidLastSave="{00000000-0000-0000-0000-000000000000}"/>
  <bookViews>
    <workbookView xWindow="-103" yWindow="-103" windowWidth="33120" windowHeight="18274" xr2:uid="{00000000-000D-0000-FFFF-FFFF00000000}"/>
  </bookViews>
  <sheets>
    <sheet name="Enoncé" sheetId="1" r:id="rId1"/>
    <sheet name="Coale_Trussel" sheetId="2" r:id="rId2"/>
    <sheet name="Brass" sheetId="4" r:id="rId3"/>
    <sheet name="Feuil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H7" i="4"/>
  <c r="H6" i="4"/>
  <c r="H5" i="4"/>
  <c r="H4" i="4"/>
  <c r="H3" i="4"/>
  <c r="H8" i="4" s="1"/>
  <c r="C15" i="2" l="1"/>
</calcChain>
</file>

<file path=xl/sharedStrings.xml><?xml version="1.0" encoding="utf-8"?>
<sst xmlns="http://schemas.openxmlformats.org/spreadsheetml/2006/main" count="68" uniqueCount="59">
  <si>
    <t>m=</t>
  </si>
  <si>
    <t>méthode</t>
  </si>
  <si>
    <t>M=</t>
  </si>
  <si>
    <t>première</t>
  </si>
  <si>
    <r>
      <t>φ(i) = M * n(i) *exp (m*ν(i))</t>
    </r>
    <r>
      <rPr>
        <sz val="10"/>
        <color rgb="FFFF0000"/>
        <rFont val="Arial"/>
        <family val="2"/>
        <charset val="238"/>
      </rPr>
      <t xml:space="preserve"> </t>
    </r>
  </si>
  <si>
    <t>Total</t>
  </si>
  <si>
    <t>45-49</t>
  </si>
  <si>
    <t>40-44</t>
  </si>
  <si>
    <t>35-39</t>
  </si>
  <si>
    <t>30-34</t>
  </si>
  <si>
    <t>25-29</t>
  </si>
  <si>
    <t>m</t>
  </si>
  <si>
    <t>pente</t>
  </si>
  <si>
    <t>20-24</t>
  </si>
  <si>
    <t>M</t>
  </si>
  <si>
    <t>15-19</t>
  </si>
  <si>
    <t>φi</t>
  </si>
  <si>
    <t>φ(i)</t>
  </si>
  <si>
    <t>ν(i)</t>
  </si>
  <si>
    <t>n(i)</t>
  </si>
  <si>
    <t>i</t>
  </si>
  <si>
    <r>
      <t xml:space="preserve">ordonnée </t>
    </r>
    <r>
      <rPr>
        <b/>
        <sz val="10"/>
        <rFont val="Times New Roman"/>
        <family val="1"/>
        <charset val="238"/>
      </rPr>
      <t>à</t>
    </r>
    <r>
      <rPr>
        <b/>
        <sz val="10"/>
        <rFont val="Arial"/>
        <family val="2"/>
        <charset val="238"/>
      </rPr>
      <t xml:space="preserve"> l'origine</t>
    </r>
  </si>
  <si>
    <t>modèle 2</t>
  </si>
  <si>
    <t>modèle 1</t>
  </si>
  <si>
    <t>naturelle</t>
  </si>
  <si>
    <t>groupe d'ȃge</t>
  </si>
  <si>
    <t>i=2-6</t>
  </si>
  <si>
    <t>ln[φ(i)/n(i)]</t>
  </si>
  <si>
    <t>fécondité</t>
  </si>
  <si>
    <t>ȃge: 20-44 ans</t>
  </si>
  <si>
    <t>taux de fécondité légitime</t>
  </si>
  <si>
    <t>schéma typique de différence</t>
  </si>
  <si>
    <t>Méthode des moindres carrés</t>
  </si>
  <si>
    <r>
      <t>2</t>
    </r>
    <r>
      <rPr>
        <b/>
        <vertAlign val="superscript"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  <charset val="238"/>
      </rPr>
      <t xml:space="preserve"> méthode</t>
    </r>
  </si>
  <si>
    <t>Distribution des valeurs ajustées</t>
  </si>
  <si>
    <r>
      <t>1</t>
    </r>
    <r>
      <rPr>
        <b/>
        <vertAlign val="superscript"/>
        <sz val="10"/>
        <rFont val="Arial"/>
        <family val="2"/>
      </rPr>
      <t>è</t>
    </r>
    <r>
      <rPr>
        <b/>
        <vertAlign val="superscript"/>
        <sz val="10"/>
        <rFont val="Arial"/>
        <family val="2"/>
        <charset val="238"/>
      </rPr>
      <t xml:space="preserve">re </t>
    </r>
    <r>
      <rPr>
        <b/>
        <sz val="10"/>
        <rFont val="Arial"/>
        <family val="2"/>
        <charset val="238"/>
      </rPr>
      <t>méthode</t>
    </r>
  </si>
  <si>
    <t>Distribution théoriques</t>
  </si>
  <si>
    <t>Inde rural 2010</t>
  </si>
  <si>
    <t>groupes d'âge</t>
  </si>
  <si>
    <t>France 2013</t>
  </si>
  <si>
    <t>observée</t>
  </si>
  <si>
    <t>y</t>
  </si>
  <si>
    <t>France 1974</t>
  </si>
  <si>
    <t>x</t>
  </si>
  <si>
    <t>observés</t>
  </si>
  <si>
    <t>fx (rel)</t>
  </si>
  <si>
    <t>fx(rel_cum)</t>
  </si>
  <si>
    <t>ln(-ln(Fx_rel))</t>
  </si>
  <si>
    <t>ajustée</t>
  </si>
  <si>
    <t>fx *1000</t>
  </si>
  <si>
    <t>15-24</t>
  </si>
  <si>
    <t>40-50</t>
  </si>
  <si>
    <t>standard</t>
  </si>
  <si>
    <t>ordonnée à l'origine</t>
  </si>
  <si>
    <t>a</t>
  </si>
  <si>
    <t>b</t>
  </si>
  <si>
    <r>
      <t>2.</t>
    </r>
    <r>
      <rPr>
        <sz val="11"/>
        <color rgb="FF000000"/>
        <rFont val="Arial"/>
        <family val="2"/>
      </rPr>
      <t>En utilisant le modèle de Brass, estimez les paramètres a et b et les valeurs par âge de modèle pour la France en 2013</t>
    </r>
  </si>
  <si>
    <t xml:space="preserve"> prenant comme standard la France  en 1974. </t>
  </si>
  <si>
    <r>
      <t>1.</t>
    </r>
    <r>
      <rPr>
        <sz val="11"/>
        <color rgb="FF000000"/>
        <rFont val="Arial"/>
        <family val="2"/>
      </rPr>
      <t>En utilisant le modèle de Coale Trussel, estimez les paramètres m et M et les valeurs par âge de modèle pour l'Inde rural 2010</t>
    </r>
    <r>
      <rPr>
        <sz val="11"/>
        <color theme="1"/>
        <rFont val="Arial"/>
        <family val="2"/>
      </rPr>
      <t xml:space="preserve"> avec les méthodes différentes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</si>
</sst>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"/>
    <numFmt numFmtId="167" formatCode="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readingOrder="1"/>
    </xf>
    <xf numFmtId="165" fontId="4" fillId="0" borderId="0" xfId="0" applyNumberFormat="1" applyFont="1"/>
    <xf numFmtId="166" fontId="3" fillId="0" borderId="0" xfId="0" applyNumberFormat="1" applyFont="1"/>
    <xf numFmtId="0" fontId="3" fillId="0" borderId="0" xfId="0" applyFont="1" applyAlignment="1">
      <alignment horizontal="right"/>
    </xf>
    <xf numFmtId="164" fontId="4" fillId="0" borderId="0" xfId="0" applyNumberFormat="1" applyFont="1"/>
    <xf numFmtId="165" fontId="3" fillId="3" borderId="0" xfId="0" applyNumberFormat="1" applyFont="1" applyFill="1"/>
    <xf numFmtId="165" fontId="3" fillId="2" borderId="0" xfId="0" applyNumberFormat="1" applyFont="1" applyFill="1"/>
    <xf numFmtId="166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0" xfId="0" applyFont="1" applyFill="1"/>
    <xf numFmtId="0" fontId="4" fillId="0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4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4" borderId="0" xfId="0" applyFont="1" applyFill="1"/>
    <xf numFmtId="0" fontId="8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  <xf numFmtId="0" fontId="9" fillId="0" borderId="0" xfId="0" applyFont="1"/>
    <xf numFmtId="0" fontId="10" fillId="0" borderId="0" xfId="0" applyFont="1"/>
    <xf numFmtId="0" fontId="10" fillId="3" borderId="0" xfId="0" applyFont="1" applyFill="1"/>
    <xf numFmtId="0" fontId="15" fillId="0" borderId="0" xfId="0" applyFont="1"/>
    <xf numFmtId="0" fontId="16" fillId="0" borderId="0" xfId="0" applyFont="1" applyAlignment="1">
      <alignment horizontal="left" vertical="center" indent="5" readingOrder="1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66" fontId="18" fillId="0" borderId="0" xfId="0" applyNumberFormat="1" applyFont="1"/>
    <xf numFmtId="164" fontId="18" fillId="0" borderId="0" xfId="0" applyNumberFormat="1" applyFont="1"/>
    <xf numFmtId="164" fontId="18" fillId="5" borderId="0" xfId="0" applyNumberFormat="1" applyFont="1" applyFill="1"/>
    <xf numFmtId="164" fontId="18" fillId="6" borderId="0" xfId="0" applyNumberFormat="1" applyFont="1" applyFill="1"/>
    <xf numFmtId="167" fontId="18" fillId="7" borderId="0" xfId="0" applyNumberFormat="1" applyFont="1" applyFill="1"/>
    <xf numFmtId="164" fontId="18" fillId="8" borderId="0" xfId="0" applyNumberFormat="1" applyFont="1" applyFill="1"/>
    <xf numFmtId="164" fontId="18" fillId="0" borderId="0" xfId="0" applyNumberFormat="1" applyFont="1" applyFill="1" applyAlignment="1">
      <alignment horizontal="right"/>
    </xf>
    <xf numFmtId="166" fontId="19" fillId="0" borderId="0" xfId="0" applyNumberFormat="1" applyFont="1"/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165" fontId="19" fillId="0" borderId="0" xfId="0" applyNumberFormat="1" applyFont="1"/>
    <xf numFmtId="0" fontId="18" fillId="0" borderId="0" xfId="0" applyFont="1" applyFill="1"/>
    <xf numFmtId="0" fontId="19" fillId="0" borderId="0" xfId="0" applyFont="1" applyFill="1"/>
    <xf numFmtId="0" fontId="18" fillId="0" borderId="0" xfId="0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164" fontId="18" fillId="0" borderId="0" xfId="0" applyNumberFormat="1" applyFont="1" applyFill="1" applyAlignment="1">
      <alignment horizontal="center"/>
    </xf>
    <xf numFmtId="164" fontId="18" fillId="0" borderId="0" xfId="0" applyNumberFormat="1" applyFont="1" applyFill="1"/>
    <xf numFmtId="167" fontId="18" fillId="0" borderId="0" xfId="0" applyNumberFormat="1" applyFont="1" applyFill="1"/>
    <xf numFmtId="164" fontId="19" fillId="0" borderId="0" xfId="0" applyNumberFormat="1" applyFont="1" applyFill="1"/>
    <xf numFmtId="0" fontId="20" fillId="0" borderId="0" xfId="0" applyFont="1" applyFill="1" applyAlignment="1">
      <alignment horizontal="right"/>
    </xf>
    <xf numFmtId="165" fontId="19" fillId="0" borderId="0" xfId="0" applyNumberFormat="1" applyFont="1" applyFill="1"/>
    <xf numFmtId="0" fontId="16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710916334112408E-2"/>
          <c:y val="0.11650934606804982"/>
          <c:w val="0.89770877719352615"/>
          <c:h val="0.7905165758945446"/>
        </c:manualLayout>
      </c:layout>
      <c:lineChart>
        <c:grouping val="standard"/>
        <c:varyColors val="0"/>
        <c:ser>
          <c:idx val="0"/>
          <c:order val="0"/>
          <c:tx>
            <c:v>taux observés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Coale_Trussel!$A$7:$A$13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Coale_Trussel!$F$7:$F$13</c:f>
              <c:numCache>
                <c:formatCode>0.00000</c:formatCode>
                <c:ptCount val="7"/>
                <c:pt idx="0">
                  <c:v>0.26869999999999999</c:v>
                </c:pt>
                <c:pt idx="1">
                  <c:v>0.32200000000000001</c:v>
                </c:pt>
                <c:pt idx="2">
                  <c:v>0.18640000000000001</c:v>
                </c:pt>
                <c:pt idx="3">
                  <c:v>7.4499999999999997E-2</c:v>
                </c:pt>
                <c:pt idx="4">
                  <c:v>3.7100000000000001E-2</c:v>
                </c:pt>
                <c:pt idx="5">
                  <c:v>1.2800000000000001E-2</c:v>
                </c:pt>
                <c:pt idx="6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E-489C-BC74-34E042B7A636}"/>
            </c:ext>
          </c:extLst>
        </c:ser>
        <c:ser>
          <c:idx val="1"/>
          <c:order val="1"/>
          <c:tx>
            <c:v>taux ajustés 1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Coale_Trussel!$A$7:$A$13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Coale_Trussel!$H$7:$H$13</c:f>
              <c:numCache>
                <c:formatCode>0.00000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E-489C-BC74-34E042B7A636}"/>
            </c:ext>
          </c:extLst>
        </c:ser>
        <c:ser>
          <c:idx val="2"/>
          <c:order val="2"/>
          <c:tx>
            <c:v>taux ajustés 2</c:v>
          </c:tx>
          <c:spPr>
            <a:ln w="38100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Coale_Trussel!$A$7:$A$13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Coale_Trussel!$I$7:$I$13</c:f>
              <c:numCache>
                <c:formatCode>0.00000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E-489C-BC74-34E042B7A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0110192"/>
        <c:axId val="1240092784"/>
      </c:lineChart>
      <c:catAx>
        <c:axId val="12401101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009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009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0110192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322843903771287"/>
          <c:y val="0.19214897724561267"/>
          <c:w val="0.20174209442951421"/>
          <c:h val="0.19675307009981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233" r="0.75000000000000233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68117143251828E-2"/>
          <c:y val="7.8425055147667511E-2"/>
          <c:w val="0.89477972095593317"/>
          <c:h val="0.83229511531210398"/>
        </c:manualLayout>
      </c:layout>
      <c:lineChart>
        <c:grouping val="standard"/>
        <c:varyColors val="0"/>
        <c:ser>
          <c:idx val="0"/>
          <c:order val="0"/>
          <c:tx>
            <c:v>valeurs observées</c:v>
          </c:tx>
          <c:cat>
            <c:strRef>
              <c:f>Brass!$A$3:$A$6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</c:strCache>
            </c:strRef>
          </c:cat>
          <c:val>
            <c:numRef>
              <c:f>Brass!$D$3:$D$6</c:f>
              <c:numCache>
                <c:formatCode>0.0000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D-43C9-8A04-BC444D8522B2}"/>
            </c:ext>
          </c:extLst>
        </c:ser>
        <c:ser>
          <c:idx val="1"/>
          <c:order val="1"/>
          <c:tx>
            <c:v>valeurs ajustées</c:v>
          </c:tx>
          <c:cat>
            <c:strRef>
              <c:f>Brass!$A$3:$A$6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</c:strCache>
            </c:strRef>
          </c:cat>
          <c:val>
            <c:numRef>
              <c:f>Brass!$F$3:$F$6</c:f>
              <c:numCache>
                <c:formatCode>0.000000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D-43C9-8A04-BC444D85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366976"/>
        <c:axId val="1237366432"/>
      </c:lineChart>
      <c:catAx>
        <c:axId val="12373669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237366432"/>
        <c:crosses val="autoZero"/>
        <c:auto val="1"/>
        <c:lblAlgn val="ctr"/>
        <c:lblOffset val="100"/>
        <c:noMultiLvlLbl val="0"/>
      </c:catAx>
      <c:valAx>
        <c:axId val="1237366432"/>
        <c:scaling>
          <c:orientation val="minMax"/>
          <c:max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2373669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0386970576046417"/>
          <c:y val="0.69158065802979996"/>
          <c:w val="0.3453935626467744"/>
          <c:h val="0.1224046958429407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259080</xdr:colOff>
      <xdr:row>12</xdr:row>
      <xdr:rowOff>142878</xdr:rowOff>
    </xdr:from>
    <xdr:to>
      <xdr:col>7</xdr:col>
      <xdr:colOff>304800</xdr:colOff>
      <xdr:row>13</xdr:row>
      <xdr:rowOff>160020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5593080" y="2428878"/>
          <a:ext cx="45720" cy="207642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577215</xdr:colOff>
      <xdr:row>25</xdr:row>
      <xdr:rowOff>38100</xdr:rowOff>
    </xdr:from>
    <xdr:to>
      <xdr:col>10</xdr:col>
      <xdr:colOff>285750</xdr:colOff>
      <xdr:row>45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468086</xdr:colOff>
          <xdr:row>17</xdr:row>
          <xdr:rowOff>0</xdr:rowOff>
        </xdr:from>
        <xdr:to>
          <xdr:col>5</xdr:col>
          <xdr:colOff>10886</xdr:colOff>
          <xdr:row>19</xdr:row>
          <xdr:rowOff>65314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19</xdr:row>
          <xdr:rowOff>103414</xdr:rowOff>
        </xdr:from>
        <xdr:to>
          <xdr:col>5</xdr:col>
          <xdr:colOff>495300</xdr:colOff>
          <xdr:row>23</xdr:row>
          <xdr:rowOff>136071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647700</xdr:colOff>
          <xdr:row>9</xdr:row>
          <xdr:rowOff>114300</xdr:rowOff>
        </xdr:from>
        <xdr:to>
          <xdr:col>13</xdr:col>
          <xdr:colOff>250371</xdr:colOff>
          <xdr:row>12</xdr:row>
          <xdr:rowOff>59871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16</xdr:row>
          <xdr:rowOff>21771</xdr:rowOff>
        </xdr:from>
        <xdr:to>
          <xdr:col>9</xdr:col>
          <xdr:colOff>402771</xdr:colOff>
          <xdr:row>17</xdr:row>
          <xdr:rowOff>125186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0.82738</cdr:x>
      <cdr:y>0.94219</cdr:y>
    </cdr:from>
    <cdr:to>
      <cdr:x>0.88731</cdr:x>
      <cdr:y>0.98969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9482" y="4355743"/>
          <a:ext cx="324212" cy="2194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âge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0.72465</cdr:x>
      <cdr:y>0.01037</cdr:y>
    </cdr:from>
    <cdr:to>
      <cdr:x>0.99347</cdr:x>
      <cdr:y>0.06778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206240" y="38957"/>
          <a:ext cx="1560391" cy="2156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400" b="1">
              <a:latin typeface="Arial" pitchFamily="34" charset="0"/>
              <a:cs typeface="Arial" pitchFamily="34" charset="0"/>
            </a:rPr>
            <a:t>Inde</a:t>
          </a:r>
          <a:r>
            <a:rPr lang="cs-CZ" sz="1400" b="1" baseline="0">
              <a:latin typeface="Arial" pitchFamily="34" charset="0"/>
              <a:cs typeface="Arial" pitchFamily="34" charset="0"/>
            </a:rPr>
            <a:t> rurale</a:t>
          </a:r>
          <a:r>
            <a:rPr lang="fr-FR" sz="1400" b="1">
              <a:latin typeface="Arial" pitchFamily="34" charset="0"/>
              <a:cs typeface="Arial" pitchFamily="34" charset="0"/>
            </a:rPr>
            <a:t> 2010</a:t>
          </a:r>
        </a:p>
      </cdr:txBody>
    </cdr:sp>
  </cdr:relSizeAnchor>
  <cdr:relSizeAnchor xmlns:cdr="http://schemas.openxmlformats.org/drawingml/2006/chartDrawing">
    <cdr:from>
      <cdr:x>0.01575</cdr:x>
      <cdr:y>0.0142</cdr:y>
    </cdr:from>
    <cdr:to>
      <cdr:x>0.18641</cdr:x>
      <cdr:y>0.08925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1440" y="53340"/>
          <a:ext cx="99060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f</a:t>
          </a:r>
          <a:r>
            <a:rPr lang="cs-CZ" sz="1100" b="1" baseline="-25000">
              <a:latin typeface="Arial" pitchFamily="34" charset="0"/>
              <a:cs typeface="Arial" pitchFamily="34" charset="0"/>
            </a:rPr>
            <a:t>x </a:t>
          </a:r>
          <a:r>
            <a:rPr lang="cs-CZ" sz="1100" b="1" baseline="30000">
              <a:latin typeface="Arial" pitchFamily="34" charset="0"/>
              <a:cs typeface="Arial" pitchFamily="34" charset="0"/>
            </a:rPr>
            <a:t>légitime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11</xdr:row>
      <xdr:rowOff>90487</xdr:rowOff>
    </xdr:from>
    <xdr:to>
      <xdr:col>6</xdr:col>
      <xdr:colOff>533399</xdr:colOff>
      <xdr:row>35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6"/>
  <sheetViews>
    <sheetView tabSelected="1" workbookViewId="0">
      <selection activeCell="B4" sqref="B4"/>
    </sheetView>
  </sheetViews>
  <sheetFormatPr baseColWidth="10" defaultRowHeight="14.6" x14ac:dyDescent="0.4"/>
  <sheetData>
    <row r="3" spans="2:3" x14ac:dyDescent="0.4">
      <c r="B3" s="37" t="s">
        <v>58</v>
      </c>
    </row>
    <row r="5" spans="2:3" x14ac:dyDescent="0.4">
      <c r="B5" s="37" t="s">
        <v>56</v>
      </c>
      <c r="C5" s="65"/>
    </row>
    <row r="6" spans="2:3" x14ac:dyDescent="0.4">
      <c r="B6" s="65"/>
      <c r="C6" s="6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"/>
  <sheetViews>
    <sheetView workbookViewId="0">
      <selection activeCell="M27" sqref="M27"/>
    </sheetView>
  </sheetViews>
  <sheetFormatPr baseColWidth="10" defaultRowHeight="14.6" x14ac:dyDescent="0.4"/>
  <sheetData>
    <row r="1" spans="1:17" s="1" customFormat="1" ht="17.600000000000001" x14ac:dyDescent="0.4">
      <c r="A1" s="36" t="s">
        <v>37</v>
      </c>
    </row>
    <row r="2" spans="1:17" s="1" customFormat="1" ht="14.15" x14ac:dyDescent="0.35">
      <c r="A2" s="10"/>
      <c r="B2" s="10"/>
      <c r="C2" s="68" t="s">
        <v>36</v>
      </c>
      <c r="D2" s="68"/>
      <c r="E2" s="10"/>
      <c r="F2" s="10"/>
      <c r="G2" s="14" t="s">
        <v>35</v>
      </c>
      <c r="H2" s="67" t="s">
        <v>34</v>
      </c>
      <c r="I2" s="67"/>
      <c r="J2" s="10"/>
      <c r="K2" s="35" t="s">
        <v>33</v>
      </c>
      <c r="L2" s="10"/>
      <c r="M2" s="34" t="s">
        <v>32</v>
      </c>
      <c r="N2" s="10"/>
      <c r="O2" s="10"/>
    </row>
    <row r="3" spans="1:17" s="1" customFormat="1" ht="14.15" x14ac:dyDescent="0.35">
      <c r="A3" s="10"/>
      <c r="B3" s="10"/>
      <c r="C3" s="10"/>
      <c r="D3" s="69" t="s">
        <v>31</v>
      </c>
      <c r="E3" s="10"/>
      <c r="F3" s="67" t="s">
        <v>30</v>
      </c>
      <c r="G3" s="70"/>
      <c r="H3" s="67"/>
      <c r="I3" s="67"/>
      <c r="J3" s="10"/>
      <c r="K3" s="10"/>
      <c r="L3" s="34" t="s">
        <v>29</v>
      </c>
      <c r="M3" s="10"/>
      <c r="N3" s="33"/>
      <c r="O3" s="10"/>
    </row>
    <row r="4" spans="1:17" s="1" customFormat="1" ht="14.15" x14ac:dyDescent="0.35">
      <c r="A4" s="10"/>
      <c r="B4" s="10"/>
      <c r="C4" s="19" t="s">
        <v>28</v>
      </c>
      <c r="D4" s="69"/>
      <c r="E4" s="10"/>
      <c r="F4" s="67"/>
      <c r="G4" s="69"/>
      <c r="H4" s="67"/>
      <c r="I4" s="67"/>
      <c r="J4" s="71" t="s">
        <v>27</v>
      </c>
      <c r="K4" s="10"/>
      <c r="L4" s="32" t="s">
        <v>26</v>
      </c>
      <c r="M4" s="10"/>
      <c r="N4" s="10"/>
      <c r="O4" s="10"/>
    </row>
    <row r="5" spans="1:17" s="1" customFormat="1" ht="14.15" x14ac:dyDescent="0.35">
      <c r="A5" s="66" t="s">
        <v>25</v>
      </c>
      <c r="B5" s="14"/>
      <c r="C5" s="31" t="s">
        <v>24</v>
      </c>
      <c r="D5" s="69"/>
      <c r="E5" s="10"/>
      <c r="F5" s="67"/>
      <c r="G5" s="69"/>
      <c r="H5" s="29" t="s">
        <v>23</v>
      </c>
      <c r="I5" s="28" t="s">
        <v>22</v>
      </c>
      <c r="J5" s="71"/>
      <c r="K5" s="67" t="s">
        <v>21</v>
      </c>
      <c r="L5" s="27"/>
      <c r="M5" s="30"/>
      <c r="N5" s="30"/>
      <c r="O5" s="22"/>
      <c r="P5" s="21"/>
      <c r="Q5" s="21"/>
    </row>
    <row r="6" spans="1:17" s="1" customFormat="1" ht="14.15" x14ac:dyDescent="0.35">
      <c r="A6" s="66"/>
      <c r="B6" s="14" t="s">
        <v>20</v>
      </c>
      <c r="C6" s="14" t="s">
        <v>19</v>
      </c>
      <c r="D6" s="14" t="s">
        <v>18</v>
      </c>
      <c r="E6" s="10"/>
      <c r="F6" s="14" t="s">
        <v>17</v>
      </c>
      <c r="G6" s="10"/>
      <c r="H6" s="29" t="s">
        <v>16</v>
      </c>
      <c r="I6" s="28" t="s">
        <v>16</v>
      </c>
      <c r="J6" s="10"/>
      <c r="K6" s="67"/>
      <c r="L6" s="27"/>
      <c r="M6" s="26"/>
      <c r="N6" s="26"/>
      <c r="O6" s="22"/>
      <c r="P6" s="21"/>
      <c r="Q6" s="21"/>
    </row>
    <row r="7" spans="1:17" s="1" customFormat="1" ht="14.15" x14ac:dyDescent="0.35">
      <c r="A7" s="19" t="s">
        <v>15</v>
      </c>
      <c r="B7" s="10">
        <v>1</v>
      </c>
      <c r="C7" s="18">
        <v>0.41099999999999998</v>
      </c>
      <c r="D7" s="18">
        <v>0</v>
      </c>
      <c r="E7" s="10"/>
      <c r="F7" s="12">
        <v>0.26869999999999999</v>
      </c>
      <c r="G7" s="10"/>
      <c r="H7" s="17"/>
      <c r="I7" s="16"/>
      <c r="J7" s="15"/>
      <c r="K7" s="67"/>
      <c r="L7" s="26"/>
      <c r="M7" s="24"/>
      <c r="N7" s="23" t="s">
        <v>14</v>
      </c>
      <c r="O7" s="22"/>
      <c r="P7" s="21"/>
      <c r="Q7" s="21"/>
    </row>
    <row r="8" spans="1:17" s="1" customFormat="1" ht="14.15" x14ac:dyDescent="0.35">
      <c r="A8" s="19" t="s">
        <v>13</v>
      </c>
      <c r="B8" s="10">
        <v>2</v>
      </c>
      <c r="C8" s="18">
        <v>0.46</v>
      </c>
      <c r="D8" s="18">
        <v>0</v>
      </c>
      <c r="E8" s="10"/>
      <c r="F8" s="12">
        <v>0.32200000000000001</v>
      </c>
      <c r="G8" s="10"/>
      <c r="H8" s="17"/>
      <c r="I8" s="16"/>
      <c r="J8" s="15"/>
      <c r="K8" s="14" t="s">
        <v>12</v>
      </c>
      <c r="L8" s="25"/>
      <c r="M8" s="24"/>
      <c r="N8" s="23" t="s">
        <v>11</v>
      </c>
      <c r="O8" s="22"/>
      <c r="P8" s="21"/>
      <c r="Q8" s="21"/>
    </row>
    <row r="9" spans="1:17" s="1" customFormat="1" ht="14.15" x14ac:dyDescent="0.35">
      <c r="A9" s="19" t="s">
        <v>10</v>
      </c>
      <c r="B9" s="10">
        <v>3</v>
      </c>
      <c r="C9" s="18">
        <v>0.43099999999999999</v>
      </c>
      <c r="D9" s="18">
        <v>-0.27900000000000003</v>
      </c>
      <c r="E9" s="10"/>
      <c r="F9" s="12">
        <v>0.18640000000000001</v>
      </c>
      <c r="G9" s="12"/>
      <c r="H9" s="17"/>
      <c r="I9" s="16"/>
      <c r="J9" s="15"/>
      <c r="K9" s="10"/>
      <c r="L9" s="10"/>
      <c r="M9" s="10"/>
      <c r="N9" s="10"/>
      <c r="O9" s="22"/>
      <c r="P9" s="21"/>
      <c r="Q9" s="21"/>
    </row>
    <row r="10" spans="1:17" s="1" customFormat="1" ht="14.15" x14ac:dyDescent="0.35">
      <c r="A10" s="19" t="s">
        <v>9</v>
      </c>
      <c r="B10" s="10">
        <v>4</v>
      </c>
      <c r="C10" s="18">
        <v>0.39500000000000002</v>
      </c>
      <c r="D10" s="18">
        <v>-0.66700000000000004</v>
      </c>
      <c r="E10" s="10"/>
      <c r="F10" s="12">
        <v>7.4499999999999997E-2</v>
      </c>
      <c r="G10" s="12"/>
      <c r="H10" s="17"/>
      <c r="I10" s="16"/>
      <c r="J10" s="15"/>
      <c r="K10" s="10"/>
      <c r="L10" s="10"/>
      <c r="M10" s="10"/>
      <c r="N10" s="10"/>
      <c r="O10" s="22"/>
      <c r="P10" s="21"/>
      <c r="Q10" s="21"/>
    </row>
    <row r="11" spans="1:17" s="1" customFormat="1" ht="14.15" x14ac:dyDescent="0.35">
      <c r="A11" s="19" t="s">
        <v>8</v>
      </c>
      <c r="B11" s="10">
        <v>5</v>
      </c>
      <c r="C11" s="18">
        <v>0.32200000000000001</v>
      </c>
      <c r="D11" s="18">
        <v>-1.042</v>
      </c>
      <c r="E11" s="10"/>
      <c r="F11" s="12">
        <v>3.7100000000000001E-2</v>
      </c>
      <c r="G11" s="12"/>
      <c r="H11" s="17"/>
      <c r="I11" s="16"/>
      <c r="J11" s="15"/>
      <c r="K11" s="10"/>
      <c r="L11" s="10"/>
      <c r="M11" s="10"/>
      <c r="N11" s="10"/>
      <c r="O11" s="10"/>
    </row>
    <row r="12" spans="1:17" s="1" customFormat="1" ht="14.15" x14ac:dyDescent="0.35">
      <c r="A12" s="19" t="s">
        <v>7</v>
      </c>
      <c r="B12" s="10">
        <v>6</v>
      </c>
      <c r="C12" s="18">
        <v>0.16700000000000001</v>
      </c>
      <c r="D12" s="18">
        <v>-1.4139999999999999</v>
      </c>
      <c r="E12" s="10"/>
      <c r="F12" s="12">
        <v>1.2800000000000001E-2</v>
      </c>
      <c r="G12" s="12"/>
      <c r="H12" s="17"/>
      <c r="I12" s="16"/>
      <c r="J12" s="15"/>
      <c r="K12" s="10"/>
      <c r="L12" s="10"/>
      <c r="M12" s="20"/>
      <c r="N12" s="10"/>
      <c r="O12" s="10"/>
    </row>
    <row r="13" spans="1:17" s="1" customFormat="1" ht="14.15" x14ac:dyDescent="0.35">
      <c r="A13" s="19" t="s">
        <v>6</v>
      </c>
      <c r="B13" s="10">
        <v>7</v>
      </c>
      <c r="C13" s="18">
        <v>2.4E-2</v>
      </c>
      <c r="D13" s="18">
        <v>-1.671</v>
      </c>
      <c r="E13" s="10"/>
      <c r="F13" s="12">
        <v>6.0000000000000001E-3</v>
      </c>
      <c r="G13" s="12"/>
      <c r="H13" s="17"/>
      <c r="I13" s="16"/>
      <c r="J13" s="15"/>
      <c r="K13" s="10"/>
      <c r="L13" s="10"/>
      <c r="M13" s="10"/>
      <c r="N13" s="10"/>
      <c r="O13" s="10"/>
    </row>
    <row r="14" spans="1:17" s="1" customFormat="1" ht="14.15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s="1" customFormat="1" ht="14.15" x14ac:dyDescent="0.35">
      <c r="A15" s="14" t="s">
        <v>5</v>
      </c>
      <c r="B15" s="10"/>
      <c r="C15" s="13">
        <f>5*SUM(C7:C14)</f>
        <v>11.05</v>
      </c>
      <c r="D15" s="10"/>
      <c r="E15" s="10"/>
      <c r="F15" s="10"/>
      <c r="G15" s="12"/>
      <c r="H15" s="11" t="s">
        <v>4</v>
      </c>
      <c r="I15" s="10"/>
      <c r="J15" s="10"/>
      <c r="K15" s="10"/>
      <c r="L15" s="10"/>
      <c r="M15" s="10"/>
      <c r="N15" s="10"/>
      <c r="O15" s="10"/>
    </row>
    <row r="16" spans="1:17" s="1" customFormat="1" ht="14.15" x14ac:dyDescent="0.35"/>
    <row r="17" spans="1:4" s="1" customFormat="1" ht="14.15" x14ac:dyDescent="0.35">
      <c r="A17" s="6" t="s">
        <v>3</v>
      </c>
      <c r="B17" s="6" t="s">
        <v>2</v>
      </c>
      <c r="C17" s="5"/>
      <c r="D17" s="9"/>
    </row>
    <row r="18" spans="1:4" s="1" customFormat="1" ht="14.15" x14ac:dyDescent="0.35">
      <c r="A18" s="6" t="s">
        <v>1</v>
      </c>
      <c r="B18" s="8"/>
      <c r="C18" s="5"/>
    </row>
    <row r="19" spans="1:4" s="1" customFormat="1" ht="14.15" x14ac:dyDescent="0.35">
      <c r="A19" s="7"/>
      <c r="B19" s="6" t="s">
        <v>0</v>
      </c>
      <c r="C19" s="5"/>
    </row>
    <row r="20" spans="1:4" s="1" customFormat="1" ht="14.15" x14ac:dyDescent="0.35">
      <c r="A20" s="3"/>
      <c r="C20" s="4"/>
    </row>
    <row r="21" spans="1:4" s="1" customFormat="1" ht="14.15" x14ac:dyDescent="0.35">
      <c r="A21" s="3"/>
    </row>
    <row r="22" spans="1:4" s="1" customFormat="1" ht="14.15" x14ac:dyDescent="0.35">
      <c r="A22" s="3"/>
    </row>
    <row r="23" spans="1:4" s="1" customFormat="1" ht="14.15" x14ac:dyDescent="0.35">
      <c r="A23" s="3"/>
      <c r="D23" s="2"/>
    </row>
    <row r="24" spans="1:4" s="1" customFormat="1" ht="14.15" x14ac:dyDescent="0.35">
      <c r="D24" s="2"/>
    </row>
  </sheetData>
  <mergeCells count="8">
    <mergeCell ref="A5:A6"/>
    <mergeCell ref="K5:K7"/>
    <mergeCell ref="C2:D2"/>
    <mergeCell ref="H2:I4"/>
    <mergeCell ref="D3:D5"/>
    <mergeCell ref="F3:F5"/>
    <mergeCell ref="G3:G5"/>
    <mergeCell ref="J4:J5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 sizeWithCells="1">
              <from>
                <xdr:col>3</xdr:col>
                <xdr:colOff>468086</xdr:colOff>
                <xdr:row>17</xdr:row>
                <xdr:rowOff>0</xdr:rowOff>
              </from>
              <to>
                <xdr:col>5</xdr:col>
                <xdr:colOff>10886</xdr:colOff>
                <xdr:row>19</xdr:row>
                <xdr:rowOff>65314</xdr:rowOff>
              </to>
            </anchor>
          </objectPr>
        </oleObject>
      </mc:Choice>
      <mc:Fallback>
        <oleObject progId="Equation.3" shapeId="1025" r:id="rId3"/>
      </mc:Fallback>
    </mc:AlternateContent>
    <mc:AlternateContent xmlns:mc="http://schemas.openxmlformats.org/markup-compatibility/2006">
      <mc:Choice Requires="x14">
        <oleObject progId="Equation.3" shapeId="1026" r:id="rId5">
          <objectPr defaultSize="0" autoPict="0" r:id="rId6">
            <anchor moveWithCells="1" sizeWithCells="1">
              <from>
                <xdr:col>3</xdr:col>
                <xdr:colOff>266700</xdr:colOff>
                <xdr:row>19</xdr:row>
                <xdr:rowOff>103414</xdr:rowOff>
              </from>
              <to>
                <xdr:col>5</xdr:col>
                <xdr:colOff>495300</xdr:colOff>
                <xdr:row>23</xdr:row>
                <xdr:rowOff>136071</xdr:rowOff>
              </to>
            </anchor>
          </objectPr>
        </oleObject>
      </mc:Choice>
      <mc:Fallback>
        <oleObject progId="Equation.3" shapeId="1026" r:id="rId5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8">
            <anchor moveWithCells="1" sizeWithCells="1">
              <from>
                <xdr:col>10</xdr:col>
                <xdr:colOff>647700</xdr:colOff>
                <xdr:row>9</xdr:row>
                <xdr:rowOff>114300</xdr:rowOff>
              </from>
              <to>
                <xdr:col>13</xdr:col>
                <xdr:colOff>250371</xdr:colOff>
                <xdr:row>12</xdr:row>
                <xdr:rowOff>59871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9">
          <objectPr defaultSize="0" autoPict="0" r:id="rId10">
            <anchor moveWithCells="1" sizeWithCells="1">
              <from>
                <xdr:col>7</xdr:col>
                <xdr:colOff>0</xdr:colOff>
                <xdr:row>16</xdr:row>
                <xdr:rowOff>21771</xdr:rowOff>
              </from>
              <to>
                <xdr:col>9</xdr:col>
                <xdr:colOff>402771</xdr:colOff>
                <xdr:row>17</xdr:row>
                <xdr:rowOff>125186</xdr:rowOff>
              </to>
            </anchor>
          </objectPr>
        </oleObject>
      </mc:Choice>
      <mc:Fallback>
        <oleObject progId="Equation.3" shapeId="1028" r:id="rId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workbookViewId="0">
      <selection activeCell="C3" sqref="C3"/>
    </sheetView>
  </sheetViews>
  <sheetFormatPr baseColWidth="10" defaultColWidth="11.3828125" defaultRowHeight="12.45" x14ac:dyDescent="0.3"/>
  <cols>
    <col min="1" max="16384" width="11.3828125" style="39"/>
  </cols>
  <sheetData>
    <row r="1" spans="1:11" x14ac:dyDescent="0.3">
      <c r="A1" s="72" t="s">
        <v>38</v>
      </c>
      <c r="B1" s="38" t="s">
        <v>39</v>
      </c>
      <c r="D1" s="39" t="s">
        <v>40</v>
      </c>
      <c r="E1" s="40" t="s">
        <v>41</v>
      </c>
      <c r="G1" s="38" t="s">
        <v>42</v>
      </c>
      <c r="K1" s="39" t="s">
        <v>43</v>
      </c>
    </row>
    <row r="2" spans="1:11" x14ac:dyDescent="0.3">
      <c r="A2" s="72"/>
      <c r="B2" s="41" t="s">
        <v>44</v>
      </c>
      <c r="C2" s="42" t="s">
        <v>45</v>
      </c>
      <c r="D2" s="42" t="s">
        <v>46</v>
      </c>
      <c r="E2" s="42" t="s">
        <v>47</v>
      </c>
      <c r="F2" s="42" t="s">
        <v>48</v>
      </c>
      <c r="G2" s="42" t="s">
        <v>49</v>
      </c>
      <c r="H2" s="41" t="s">
        <v>44</v>
      </c>
      <c r="I2" s="42" t="s">
        <v>45</v>
      </c>
      <c r="J2" s="42" t="s">
        <v>46</v>
      </c>
      <c r="K2" s="42" t="s">
        <v>47</v>
      </c>
    </row>
    <row r="3" spans="1:11" x14ac:dyDescent="0.3">
      <c r="A3" s="40" t="s">
        <v>50</v>
      </c>
      <c r="B3" s="43">
        <v>0.27999999999999997</v>
      </c>
      <c r="C3" s="44"/>
      <c r="D3" s="45"/>
      <c r="E3" s="46"/>
      <c r="F3" s="47"/>
      <c r="G3" s="39">
        <v>8.4</v>
      </c>
      <c r="H3" s="43">
        <f>G3/100*10</f>
        <v>0.84000000000000008</v>
      </c>
      <c r="I3" s="44"/>
      <c r="J3" s="44"/>
      <c r="K3" s="48"/>
    </row>
    <row r="4" spans="1:11" x14ac:dyDescent="0.3">
      <c r="A4" s="40" t="s">
        <v>10</v>
      </c>
      <c r="B4" s="43">
        <v>0.6150000000000001</v>
      </c>
      <c r="C4" s="44"/>
      <c r="D4" s="45"/>
      <c r="E4" s="46"/>
      <c r="F4" s="47"/>
      <c r="G4" s="39">
        <v>13.7</v>
      </c>
      <c r="H4" s="43">
        <f>G4/100*5</f>
        <v>0.68499999999999994</v>
      </c>
      <c r="I4" s="44"/>
      <c r="J4" s="44"/>
      <c r="K4" s="48"/>
    </row>
    <row r="5" spans="1:11" x14ac:dyDescent="0.3">
      <c r="A5" s="40" t="s">
        <v>9</v>
      </c>
      <c r="B5" s="43">
        <v>0.65500000000000003</v>
      </c>
      <c r="C5" s="44"/>
      <c r="D5" s="45"/>
      <c r="E5" s="46"/>
      <c r="F5" s="47"/>
      <c r="G5" s="39">
        <v>7.5</v>
      </c>
      <c r="H5" s="43">
        <f>G5/100*5</f>
        <v>0.375</v>
      </c>
      <c r="I5" s="44"/>
      <c r="J5" s="44"/>
      <c r="K5" s="48"/>
    </row>
    <row r="6" spans="1:11" x14ac:dyDescent="0.3">
      <c r="A6" s="40" t="s">
        <v>8</v>
      </c>
      <c r="B6" s="43">
        <v>0.33500000000000002</v>
      </c>
      <c r="C6" s="44"/>
      <c r="D6" s="45"/>
      <c r="E6" s="46"/>
      <c r="F6" s="47"/>
      <c r="G6" s="39">
        <v>3.4</v>
      </c>
      <c r="H6" s="43">
        <f>G6/100*5</f>
        <v>0.17</v>
      </c>
      <c r="I6" s="44"/>
      <c r="J6" s="44"/>
      <c r="K6" s="48"/>
    </row>
    <row r="7" spans="1:11" x14ac:dyDescent="0.3">
      <c r="A7" s="40" t="s">
        <v>51</v>
      </c>
      <c r="B7" s="43">
        <v>0.08</v>
      </c>
      <c r="C7" s="44"/>
      <c r="D7" s="44"/>
      <c r="G7" s="39">
        <v>0.5</v>
      </c>
      <c r="H7" s="43">
        <f>G7/100*10</f>
        <v>0.05</v>
      </c>
      <c r="I7" s="44"/>
      <c r="J7" s="44"/>
      <c r="K7" s="49" t="s">
        <v>52</v>
      </c>
    </row>
    <row r="8" spans="1:11" x14ac:dyDescent="0.3">
      <c r="B8" s="50">
        <f>SUM(B3:B7)</f>
        <v>1.9650000000000001</v>
      </c>
      <c r="C8" s="44"/>
      <c r="D8" s="44"/>
      <c r="H8" s="50">
        <f>SUM(H3:H7)</f>
        <v>2.1199999999999997</v>
      </c>
      <c r="I8" s="44"/>
      <c r="J8" s="44"/>
      <c r="K8" s="44"/>
    </row>
    <row r="9" spans="1:11" x14ac:dyDescent="0.3">
      <c r="E9" s="51" t="s">
        <v>53</v>
      </c>
      <c r="F9" s="52" t="s">
        <v>54</v>
      </c>
      <c r="G9" s="53"/>
    </row>
    <row r="10" spans="1:11" x14ac:dyDescent="0.3">
      <c r="E10" s="51" t="s">
        <v>12</v>
      </c>
      <c r="F10" s="52" t="s">
        <v>55</v>
      </c>
      <c r="G10" s="53"/>
    </row>
    <row r="18" spans="1:10" x14ac:dyDescent="0.3">
      <c r="A18" s="54"/>
      <c r="B18" s="54"/>
      <c r="C18" s="54"/>
      <c r="D18" s="54"/>
      <c r="E18" s="54"/>
      <c r="F18" s="54"/>
      <c r="G18" s="54"/>
      <c r="H18" s="54"/>
      <c r="I18" s="54"/>
      <c r="J18" s="54"/>
    </row>
    <row r="19" spans="1:10" x14ac:dyDescent="0.3">
      <c r="A19" s="54"/>
      <c r="B19" s="54"/>
      <c r="C19" s="54"/>
      <c r="D19" s="54"/>
      <c r="E19" s="54"/>
      <c r="F19" s="54"/>
      <c r="G19" s="54"/>
      <c r="H19" s="54"/>
      <c r="I19" s="54"/>
      <c r="J19" s="54"/>
    </row>
    <row r="20" spans="1:10" x14ac:dyDescent="0.3">
      <c r="A20" s="54"/>
      <c r="B20" s="55"/>
      <c r="C20" s="54"/>
      <c r="D20" s="54"/>
      <c r="E20" s="54"/>
      <c r="F20" s="54"/>
      <c r="G20" s="54"/>
      <c r="H20" s="54"/>
      <c r="I20" s="54"/>
      <c r="J20" s="54"/>
    </row>
    <row r="21" spans="1:10" x14ac:dyDescent="0.3">
      <c r="A21" s="54"/>
      <c r="B21" s="56"/>
      <c r="C21" s="54"/>
      <c r="D21" s="57"/>
      <c r="E21" s="58"/>
      <c r="F21" s="55"/>
      <c r="G21" s="54"/>
      <c r="H21" s="54"/>
      <c r="I21" s="58"/>
      <c r="J21" s="54"/>
    </row>
    <row r="22" spans="1:10" x14ac:dyDescent="0.3">
      <c r="A22" s="59"/>
      <c r="B22" s="49"/>
      <c r="C22" s="56"/>
      <c r="D22" s="56"/>
      <c r="E22" s="56"/>
      <c r="F22" s="49"/>
      <c r="G22" s="56"/>
      <c r="H22" s="56"/>
      <c r="I22" s="56"/>
      <c r="J22" s="56"/>
    </row>
    <row r="23" spans="1:10" x14ac:dyDescent="0.3">
      <c r="A23" s="58"/>
      <c r="B23" s="60"/>
      <c r="C23" s="60"/>
      <c r="D23" s="60"/>
      <c r="E23" s="60"/>
      <c r="F23" s="60"/>
      <c r="G23" s="60"/>
      <c r="H23" s="60"/>
      <c r="I23" s="60"/>
      <c r="J23" s="61"/>
    </row>
    <row r="24" spans="1:10" x14ac:dyDescent="0.3">
      <c r="A24" s="58"/>
      <c r="B24" s="60"/>
      <c r="C24" s="60"/>
      <c r="D24" s="60"/>
      <c r="E24" s="60"/>
      <c r="F24" s="60"/>
      <c r="G24" s="60"/>
      <c r="H24" s="60"/>
      <c r="I24" s="60"/>
      <c r="J24" s="61"/>
    </row>
    <row r="25" spans="1:10" x14ac:dyDescent="0.3">
      <c r="A25" s="58"/>
      <c r="B25" s="60"/>
      <c r="C25" s="60"/>
      <c r="D25" s="60"/>
      <c r="E25" s="60"/>
      <c r="F25" s="60"/>
      <c r="G25" s="60"/>
      <c r="H25" s="60"/>
      <c r="I25" s="60"/>
      <c r="J25" s="61"/>
    </row>
    <row r="26" spans="1:10" x14ac:dyDescent="0.3">
      <c r="A26" s="58"/>
      <c r="B26" s="60"/>
      <c r="C26" s="60"/>
      <c r="D26" s="60"/>
      <c r="E26" s="60"/>
      <c r="F26" s="60"/>
      <c r="G26" s="60"/>
      <c r="H26" s="60"/>
      <c r="I26" s="60"/>
      <c r="J26" s="61"/>
    </row>
    <row r="27" spans="1:10" x14ac:dyDescent="0.3">
      <c r="A27" s="58"/>
      <c r="B27" s="60"/>
      <c r="C27" s="60"/>
      <c r="D27" s="60"/>
      <c r="E27" s="60"/>
      <c r="F27" s="60"/>
      <c r="G27" s="60"/>
      <c r="H27" s="60"/>
      <c r="I27" s="60"/>
      <c r="J27" s="61"/>
    </row>
    <row r="28" spans="1:10" x14ac:dyDescent="0.3">
      <c r="A28" s="58"/>
      <c r="B28" s="60"/>
      <c r="C28" s="60"/>
      <c r="D28" s="60"/>
      <c r="E28" s="60"/>
      <c r="F28" s="60"/>
      <c r="G28" s="60"/>
      <c r="H28" s="60"/>
      <c r="I28" s="60"/>
      <c r="J28" s="61"/>
    </row>
    <row r="29" spans="1:10" x14ac:dyDescent="0.3">
      <c r="A29" s="58"/>
      <c r="B29" s="60"/>
      <c r="C29" s="60"/>
      <c r="D29" s="60"/>
      <c r="E29" s="60"/>
      <c r="F29" s="60"/>
      <c r="G29" s="60"/>
      <c r="H29" s="60"/>
      <c r="I29" s="60"/>
      <c r="J29" s="61"/>
    </row>
    <row r="30" spans="1:10" x14ac:dyDescent="0.3">
      <c r="A30" s="58"/>
      <c r="B30" s="60"/>
      <c r="C30" s="60"/>
      <c r="D30" s="60"/>
      <c r="E30" s="60"/>
      <c r="F30" s="60"/>
      <c r="G30" s="60"/>
      <c r="H30" s="60"/>
      <c r="I30" s="60"/>
      <c r="J30" s="54"/>
    </row>
    <row r="31" spans="1:10" x14ac:dyDescent="0.3">
      <c r="A31" s="55"/>
      <c r="B31" s="62"/>
      <c r="C31" s="54"/>
      <c r="D31" s="54"/>
      <c r="E31" s="54"/>
      <c r="F31" s="62"/>
      <c r="G31" s="54"/>
      <c r="H31" s="54"/>
      <c r="I31" s="54"/>
      <c r="J31" s="54"/>
    </row>
    <row r="32" spans="1:10" x14ac:dyDescent="0.3">
      <c r="A32" s="55"/>
      <c r="B32" s="62"/>
      <c r="C32" s="54"/>
      <c r="D32" s="54"/>
      <c r="E32" s="54"/>
      <c r="F32" s="62"/>
      <c r="G32" s="54"/>
      <c r="H32" s="54"/>
      <c r="I32" s="54"/>
      <c r="J32" s="54"/>
    </row>
    <row r="33" spans="1:10" x14ac:dyDescent="0.3">
      <c r="A33" s="54"/>
      <c r="B33" s="54"/>
      <c r="C33" s="54"/>
      <c r="D33" s="63"/>
      <c r="E33" s="57"/>
      <c r="F33" s="64"/>
      <c r="G33" s="54"/>
      <c r="H33" s="54"/>
      <c r="I33" s="54"/>
      <c r="J33" s="54"/>
    </row>
    <row r="34" spans="1:10" x14ac:dyDescent="0.3">
      <c r="A34" s="54"/>
      <c r="B34" s="54"/>
      <c r="C34" s="54"/>
      <c r="D34" s="63"/>
      <c r="E34" s="57"/>
      <c r="F34" s="64"/>
      <c r="G34" s="54"/>
      <c r="H34" s="54"/>
      <c r="I34" s="54"/>
      <c r="J34" s="54"/>
    </row>
    <row r="35" spans="1:10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</row>
    <row r="36" spans="1:10" x14ac:dyDescent="0.3">
      <c r="A36" s="54"/>
      <c r="B36" s="54"/>
      <c r="C36" s="54"/>
      <c r="D36" s="54"/>
      <c r="E36" s="54"/>
      <c r="F36" s="54"/>
      <c r="G36" s="54"/>
      <c r="H36" s="54"/>
      <c r="I36" s="54"/>
      <c r="J36" s="54"/>
    </row>
    <row r="37" spans="1:10" x14ac:dyDescent="0.3">
      <c r="A37" s="54"/>
      <c r="B37" s="54"/>
      <c r="C37" s="54"/>
      <c r="D37" s="54"/>
      <c r="E37" s="54"/>
      <c r="F37" s="54"/>
      <c r="G37" s="54"/>
      <c r="H37" s="54"/>
      <c r="I37" s="54"/>
      <c r="J37" s="54"/>
    </row>
  </sheetData>
  <mergeCells count="1"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Enoncé</vt:lpstr>
      <vt:lpstr>Coale_Trussel</vt:lpstr>
      <vt:lpstr>Brass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2016-12-14T19:43:36Z</dcterms:created>
  <dcterms:modified xsi:type="dcterms:W3CDTF">2020-11-11T20:06:28Z</dcterms:modified>
</cp:coreProperties>
</file>